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64011"/>
  <mc:AlternateContent xmlns:mc="http://schemas.openxmlformats.org/markup-compatibility/2006">
    <mc:Choice Requires="x15">
      <x15ac:absPath xmlns:x15ac="http://schemas.microsoft.com/office/spreadsheetml/2010/11/ac" url="C:\Users\a.greco.provve\Desktop\RADIOFARMACI\DOCUMENTIDIGARA\"/>
    </mc:Choice>
  </mc:AlternateContent>
  <bookViews>
    <workbookView xWindow="0" yWindow="0" windowWidth="28800" windowHeight="11745"/>
  </bookViews>
  <sheets>
    <sheet name="Foglio1" sheetId="1" r:id="rId1"/>
    <sheet name="Foglio2" sheetId="2" state="hidden" r:id="rId2"/>
  </sheets>
  <definedNames>
    <definedName name="_xlnm._FilterDatabase" localSheetId="0" hidden="1">Foglio1!$A$2:$N$18</definedName>
    <definedName name="_GoBack" localSheetId="0">Foglio1!#REF!</definedName>
    <definedName name="_xlnm.Print_Area" localSheetId="0">Foglio1!$A$1:$L$102</definedName>
    <definedName name="OLE_LINK1" localSheetId="0">Foglio1!#REF!</definedName>
    <definedName name="OLE_LINK49" localSheetId="0">Foglio1!#REF!</definedName>
  </definedNames>
  <calcPr calcId="162913"/>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L87" i="1" l="1"/>
  <c r="L79" i="1"/>
  <c r="H43" i="1" l="1"/>
  <c r="H100" i="1"/>
  <c r="L100" i="1" l="1"/>
  <c r="K100" i="1"/>
  <c r="H98" i="1"/>
  <c r="H96" i="1"/>
  <c r="H94" i="1"/>
  <c r="H92" i="1"/>
  <c r="H90" i="1"/>
  <c r="H88" i="1"/>
  <c r="H86" i="1"/>
  <c r="H84" i="1"/>
  <c r="H82" i="1"/>
  <c r="H80" i="1"/>
  <c r="H78" i="1"/>
  <c r="H76" i="1"/>
  <c r="H74" i="1"/>
  <c r="H72" i="1"/>
  <c r="H70" i="1"/>
  <c r="H68" i="1"/>
  <c r="H66" i="1"/>
  <c r="H64" i="1"/>
  <c r="H62" i="1"/>
  <c r="H60" i="1"/>
  <c r="H58" i="1"/>
  <c r="H56" i="1"/>
  <c r="H54" i="1"/>
  <c r="H52" i="1"/>
  <c r="H50" i="1"/>
  <c r="H48" i="1"/>
  <c r="H46" i="1"/>
  <c r="H5" i="1"/>
  <c r="H6" i="1"/>
  <c r="H7" i="1"/>
  <c r="L48" i="1" l="1"/>
  <c r="K48" i="1"/>
  <c r="L52" i="1"/>
  <c r="K52" i="1"/>
  <c r="L56" i="1"/>
  <c r="K56" i="1"/>
  <c r="L60" i="1"/>
  <c r="K60" i="1"/>
  <c r="L64" i="1"/>
  <c r="K64" i="1"/>
  <c r="L68" i="1"/>
  <c r="K68" i="1"/>
  <c r="L72" i="1"/>
  <c r="K72" i="1"/>
  <c r="L76" i="1"/>
  <c r="K76" i="1"/>
  <c r="L80" i="1"/>
  <c r="K80" i="1"/>
  <c r="L84" i="1"/>
  <c r="K84" i="1"/>
  <c r="L88" i="1"/>
  <c r="K88" i="1"/>
  <c r="L92" i="1"/>
  <c r="K92" i="1"/>
  <c r="L96" i="1"/>
  <c r="K96" i="1"/>
  <c r="K46" i="1"/>
  <c r="L46" i="1"/>
  <c r="K50" i="1"/>
  <c r="L50" i="1"/>
  <c r="K54" i="1"/>
  <c r="L54" i="1"/>
  <c r="K58" i="1"/>
  <c r="L58" i="1"/>
  <c r="K62" i="1"/>
  <c r="L62" i="1"/>
  <c r="K66" i="1"/>
  <c r="L66" i="1"/>
  <c r="K70" i="1"/>
  <c r="L70" i="1"/>
  <c r="K74" i="1"/>
  <c r="L74" i="1"/>
  <c r="K78" i="1"/>
  <c r="L78" i="1"/>
  <c r="L82" i="1"/>
  <c r="K82" i="1"/>
  <c r="L86" i="1"/>
  <c r="K86" i="1"/>
  <c r="K90" i="1"/>
  <c r="L90" i="1"/>
  <c r="K94" i="1"/>
  <c r="L94" i="1"/>
  <c r="K98" i="1"/>
  <c r="L98" i="1"/>
  <c r="H42" i="1"/>
  <c r="G44" i="1" s="1"/>
  <c r="H40" i="1"/>
  <c r="H38" i="1"/>
  <c r="H36" i="1"/>
  <c r="H34" i="1"/>
  <c r="H32" i="1"/>
  <c r="H30" i="1"/>
  <c r="H28" i="1"/>
  <c r="H26" i="1"/>
  <c r="L28" i="1" l="1"/>
  <c r="K28" i="1"/>
  <c r="L32" i="1"/>
  <c r="K32" i="1"/>
  <c r="L36" i="1"/>
  <c r="K36" i="1"/>
  <c r="L40" i="1"/>
  <c r="K40" i="1"/>
  <c r="L26" i="1"/>
  <c r="K26" i="1"/>
  <c r="L30" i="1"/>
  <c r="K30" i="1"/>
  <c r="L34" i="1"/>
  <c r="K34" i="1"/>
  <c r="L38" i="1"/>
  <c r="K38" i="1"/>
  <c r="L44" i="1"/>
  <c r="K44" i="1"/>
  <c r="H22" i="1"/>
  <c r="H21" i="1"/>
  <c r="H18" i="1"/>
  <c r="H15" i="1"/>
  <c r="H14" i="1"/>
  <c r="H11" i="1"/>
  <c r="H10" i="1"/>
  <c r="H4" i="1"/>
  <c r="L18" i="1" l="1"/>
  <c r="K18" i="1"/>
  <c r="G12" i="1"/>
  <c r="G8" i="1"/>
  <c r="L8" i="1" s="1"/>
  <c r="G23" i="1"/>
  <c r="G16" i="1"/>
  <c r="L16" i="1" l="1"/>
  <c r="K16" i="1"/>
  <c r="K23" i="1"/>
  <c r="L23" i="1"/>
  <c r="L12" i="1"/>
  <c r="K12" i="1"/>
  <c r="K8" i="1"/>
  <c r="G7" i="2" l="1"/>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F292"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7" i="2"/>
  <c r="G378" i="2"/>
  <c r="G379" i="2"/>
  <c r="F380" i="2"/>
  <c r="G380" i="2"/>
  <c r="G381" i="2"/>
  <c r="G382" i="2"/>
  <c r="G384" i="2"/>
  <c r="G385" i="2"/>
  <c r="G386" i="2"/>
  <c r="G387" i="2"/>
  <c r="G388" i="2"/>
  <c r="G389" i="2"/>
  <c r="G390" i="2"/>
  <c r="G391" i="2"/>
  <c r="G392" i="2"/>
  <c r="G393" i="2"/>
  <c r="G394" i="2"/>
  <c r="G395" i="2"/>
  <c r="G396" i="2"/>
  <c r="G397" i="2"/>
  <c r="G398" i="2"/>
  <c r="G399" i="2"/>
  <c r="G400" i="2"/>
  <c r="G401" i="2"/>
  <c r="G402" i="2"/>
  <c r="G403" i="2"/>
  <c r="G404" i="2"/>
  <c r="G405" i="2"/>
  <c r="G406" i="2"/>
  <c r="G407"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F464" i="2"/>
  <c r="G464" i="2"/>
  <c r="G442" i="2"/>
  <c r="G443" i="2"/>
  <c r="G444" i="2"/>
  <c r="G445" i="2"/>
  <c r="G446" i="2"/>
  <c r="G447" i="2"/>
  <c r="G448" i="2"/>
  <c r="G449" i="2"/>
  <c r="G450" i="2"/>
  <c r="G451" i="2"/>
  <c r="G452" i="2"/>
  <c r="G453" i="2"/>
  <c r="G454" i="2"/>
  <c r="G455" i="2"/>
  <c r="G456" i="2"/>
  <c r="G457" i="2"/>
  <c r="G458" i="2"/>
  <c r="G459" i="2"/>
  <c r="G460" i="2"/>
  <c r="G461" i="2"/>
  <c r="G462" i="2"/>
  <c r="G463" i="2"/>
  <c r="G465" i="2"/>
  <c r="G466" i="2"/>
  <c r="G467" i="2"/>
  <c r="G468" i="2"/>
  <c r="G469" i="2"/>
  <c r="G470" i="2"/>
  <c r="G471" i="2"/>
  <c r="G472" i="2"/>
  <c r="G473" i="2"/>
  <c r="G474" i="2"/>
  <c r="G475" i="2"/>
  <c r="G476" i="2"/>
  <c r="G477" i="2"/>
  <c r="G478" i="2"/>
  <c r="G479" i="2"/>
  <c r="G480" i="2"/>
  <c r="G481" i="2"/>
  <c r="G482" i="2"/>
  <c r="G483" i="2"/>
  <c r="G6" i="2"/>
  <c r="G1" i="2"/>
  <c r="F376" i="2"/>
  <c r="G376" i="2"/>
  <c r="F47" i="2"/>
  <c r="G47" i="2"/>
  <c r="F164" i="2"/>
  <c r="G164" i="2"/>
  <c r="G383" i="2"/>
  <c r="G408" i="2"/>
  <c r="F110" i="2"/>
  <c r="G110" i="2"/>
</calcChain>
</file>

<file path=xl/sharedStrings.xml><?xml version="1.0" encoding="utf-8"?>
<sst xmlns="http://schemas.openxmlformats.org/spreadsheetml/2006/main" count="774" uniqueCount="619">
  <si>
    <t>CO104010299</t>
  </si>
  <si>
    <t>KIT ACCESSORI PER PTCA</t>
  </si>
  <si>
    <t>CO1040180</t>
  </si>
  <si>
    <t>Kit composto da dispositivo angolato di gonfiaggio/sgonfiaggio in polibicarbonato con siringa trasparente da 20cc  e manometro da 30ATM luminescente, con impugnatura del dispositivo a  presa anatomica, dotato di stantuffo filettato a regolazione micrometrica, sistema di blocco/rilascio a leva istantanea ad azione combinata, prolunga di raccordo trasparente con rubinetto.</t>
  </si>
  <si>
    <t>Valvola emostatica con diametro interno 0.096” con particolare guarnizione di bloccaggio con  maglia metallica integrata a molla per una perfetta tenuta ai fluidi e guarnizione di ritenzione.</t>
  </si>
  <si>
    <t xml:space="preserve">Introduttore per filo guida, speciale dispositivo per agevolare l’introduzione del filo </t>
  </si>
  <si>
    <t xml:space="preserve">Guida da 0.09” a 0.018” </t>
  </si>
  <si>
    <t>Dispositivo di torsione per agevolare le manovre del filo guida</t>
  </si>
  <si>
    <t xml:space="preserve">Kit per coronarografia </t>
  </si>
  <si>
    <t xml:space="preserve">MONOTELOCARDIO costituito da:  </t>
  </si>
  <si>
    <t>Telo angiografico in triplo strato superassorbente, latex free, costituito da un unico strato impervio supportato da zona centrale per la copertura del paziente in doppio strato di airlaid da 55 gsm e drylaid.</t>
  </si>
  <si>
    <t>Dotato di fori femorali e radiali, rinforzo assorbente nelle aree radiali, munito di bande laterali trasparenti.</t>
  </si>
  <si>
    <t>Dimensioni telo: 240x330 cm</t>
  </si>
  <si>
    <t>Dimensioni zona assorbente: 92x330 cm</t>
  </si>
  <si>
    <t>Zona assorbente radiale 40x90 cm</t>
  </si>
  <si>
    <t>N.  1 Contenitore di piccole dimensioni max cm 11x8x3 per aghi e taglienti</t>
  </si>
  <si>
    <t>N.  1 Ciotola capacità 2500 ml diametro mm 240 con dispositivo fermaguida</t>
  </si>
  <si>
    <t>N.  1 Ciotola capacità 1000 ml diametro mm 160 con dispositivo solidificante</t>
  </si>
  <si>
    <t xml:space="preserve">N.  1 Lenzuolo in TNT cm140 x 240 </t>
  </si>
  <si>
    <t>N.  1 Camice in Sontara misura XL</t>
  </si>
  <si>
    <t>N.  1 Camice in Sontara misura L</t>
  </si>
  <si>
    <t xml:space="preserve">N.  2 Tovagliette cm 40x40 </t>
  </si>
  <si>
    <t>N.  1 Cuffia diametro cm 80</t>
  </si>
  <si>
    <t xml:space="preserve">N.  2 Cuffie cm 75x90 </t>
  </si>
  <si>
    <t>N.  3 Spugnette con manico per disinfezione</t>
  </si>
  <si>
    <t>N.  1 Pinza fissateli cm 13</t>
  </si>
  <si>
    <t>N.40 Compresse di garza cm 10x20x8 str.</t>
  </si>
  <si>
    <t>N.  1 Bisturi monouso fig. 11</t>
  </si>
  <si>
    <t xml:space="preserve">N.  1 Rubinetto a tre vie LLMG OFF 180° </t>
  </si>
  <si>
    <t xml:space="preserve">N.  1 Siringa 10 cc L/L </t>
  </si>
  <si>
    <t>N.  1 Ago ipodermico 20G</t>
  </si>
  <si>
    <t>N.  1 Ago ipodermico 22G</t>
  </si>
  <si>
    <t xml:space="preserve">N.  1 Ciotola diametro mm 100 capacità 350 ml </t>
  </si>
  <si>
    <t xml:space="preserve">N.  1 Vassoio mm 320x260x50 </t>
  </si>
  <si>
    <t>N.  4 Elettrodi per ECG</t>
  </si>
  <si>
    <t>N.  1 Siringa 10 cc</t>
  </si>
  <si>
    <t>N.  1 Telo avvolgente dimensioni cm 150x200</t>
  </si>
  <si>
    <t>N.  1 Disinfettante Iodiopovidone 125 ml</t>
  </si>
  <si>
    <t>Set per pericardiocentesi di Lock composto da un catetere Ø 8.3fr lungo 40cm, 6 fori laterali, guida.038inch x 70cm curva 3mm a J, ago da 18g lungo 15cm, dilatatore, tubo di connessione, rubinetto a 3 vie, sacca di drenaggio, e cavo con adattatore a coccodrillo</t>
  </si>
  <si>
    <t xml:space="preserve"> </t>
  </si>
  <si>
    <t>Connettore a Y in policarbonato trasparente , con via coassiale e via laterale, la via coassiale è chiusa da una valvola in silicone il cui movimento è azionato da un movimento “su-giù, che garantisce una perfetta emostasi, cono distale luer-lock rotante, via laterale lunga 30/50 cm. Con diverse configurazioni (con torquer, con introduttore guida, connettore “peel-away”)</t>
  </si>
  <si>
    <t>Torquer device per facilitare il pilotaggio di giude da 0.009" a 0.018"</t>
  </si>
  <si>
    <t>Telino Succlavia protezione radiazioni riflesse del paziente che esegue esame angiografico.</t>
  </si>
  <si>
    <t>Dispositivo di gonfiaggio in policarbonato trasparente dotato di manometro analogico che registra pressioni fino a 30 ATM con sistema a a sgancio rapido con leva</t>
  </si>
  <si>
    <t>C0502</t>
  </si>
  <si>
    <t>Introduttori valvolati da 4 a 9 Fr, comprendenti braccio laterale con rubinetto a tre vie, dilatatore e guida metallica da 0.035” – 0.038” Caratteristica di blocco tipo Snap-Lock del dilatatore nella guaina durante l’inserimento. Resistenza al kinking, punta rastremata. Anelli di sutura per bloccare la guaina durante la manipolazione. Valvola autolubrificata. Lunghezze: 5-8,5-12-23 cm. Codice colore riportato rispettivamente su: colletto introduttore, tubo di raccordo al rubinetto a tre vie e sul dilatatore</t>
  </si>
  <si>
    <t>Introduttori valvolati da 4 a 12 Fr, adatti anche a procedure periferiche, comprendenti braccio laterale con rubinetto a tre vie, dilatatore e guida metallica da 035”. Caratteristica di blocco tipo Snap-Lock del dilatatore nella guaina durante l’inserimento. Elevata resistenza al kinking, ottima flessibilità e scorrevolezza, doppia rastrematura in punta; anelli di sutura per bloccare la guaina durante la manipolazione. Valvola autolubrificata. Lunghezze: 5-12 e 23 cm. Codice colore riportato rispettivamente su: colletto introduttore, tubo di raccordo al rubinetto a tre vie e sul dilatatore</t>
  </si>
  <si>
    <t>Introduttori valvolati da 12 a 22 Fr, con marker in platino nella parte distale, adatti a procedure periferiche, comprendenti braccio laterale con rubinetto a tre vie, dilatatore e guida metallica da 0.035”. Caratteristica di blocco tipo Snap-Lock del dilatatore nella guaina durante l’inserimento. Elevata resistenza al kinking, ottima flessibilità e scorrevolezza, doppia rastrematura in punta; anelli di sutura per bloccare la guaina durante la manipolazione. Valvola autolubrificata. Lunghezze: 25-30 e 35 cm. Codice colore riportato rispettivamente su: colletto introduttore, tubo di raccordo al rubinetto a tre vie e sul dilatatore</t>
  </si>
  <si>
    <t>KIT INTRODUTTORE VALVOLATO</t>
  </si>
  <si>
    <t>Kit introduttore lungo 10 cm in ETFE, con valvola quadricuspide in silicone monoparete taglio a croce, dilatatore, con miniguida in nitinol e poliuretano lunga 45 cm.</t>
  </si>
  <si>
    <t xml:space="preserve">    Misure da 4 Fr a 11 Fr</t>
  </si>
  <si>
    <t>Introduttore per l’inserimento per cutaneo in arteria radiale di dispositivi endovascolari dotato di valvola in silicone con sei tagli disposti a spirale e siliconati internamente e ago di 21G (lungh. 3,8cm). Lunghezza 11 e 23 cm, diametri 4-5-6-7F.  I componenti dell’introduttore dovranno essere così fatte :  cannula in doppio strato di polietilene ad alta e bassa densità, rastremato in punta con rivestimento in silicone interno ed esterno munita di collare di sutura ;  dilatatore rastremato in polietilene con siliconatura interna ed esterna ;  miniguida lungh 45 e 70 cm, diam. 0,021”</t>
  </si>
  <si>
    <t>Introduttore in polietilene valvolato di lunghezza di 45 cm. ed 98 cm., con curva distale 40°, 7 fr. dotato di valvola emostatica</t>
  </si>
  <si>
    <t>Valvola antireflusso con codice colore.</t>
  </si>
  <si>
    <t>Porta di accesso laterale dotata di rubinetto a tre vie.</t>
  </si>
  <si>
    <t>Completo di dilatatore con sistema di attacco per il fissaggio all’introduttore.</t>
  </si>
  <si>
    <t>Si richiede nelle seguenti misure:</t>
  </si>
  <si>
    <t>- Lunghezza 11 cm, Fr. 6-7-8-9</t>
  </si>
  <si>
    <t>- Lunghezza 24 cm, Fr. 6-7-8-9</t>
  </si>
  <si>
    <t>- Lunghezza 45 cm, Fr. 6-7-8</t>
  </si>
  <si>
    <t>- Lunghezza 35 cm, Fr. 6-7-8-9</t>
  </si>
  <si>
    <t>- Lunghezza 65 cm, Fr. 6-7-8</t>
  </si>
  <si>
    <t>- Lunghezza 80 cm, Fr. 6-7-8-9</t>
  </si>
  <si>
    <t>- Lunghezza 90 cm, Fr. 6</t>
  </si>
  <si>
    <t>- Lunghezza 100 cm, Fr.7-8-9</t>
  </si>
  <si>
    <t>INTRODUTTORE ARMATO ANTI-KINKING</t>
  </si>
  <si>
    <t>Introduttori armati resistenti al kinking, rivestiti interiormente ed esteriormente da un polimero idrofilico dotati di marker radiopaco in oro e stelo con anima in acciaio inox e ricoperto in pebax e lubrificata al silicone.</t>
  </si>
  <si>
    <t>- Lunghezza   5 cm, Fr. 5-12</t>
  </si>
  <si>
    <t>- Lunghezza 24 cm, Fr. 5-12</t>
  </si>
  <si>
    <t>- Lunghezza 45 cm, Fr. 5-12</t>
  </si>
  <si>
    <t>- Lunghezza 65 cm, Fr. 5-12</t>
  </si>
  <si>
    <t>- Lunghezza 90 cm, Fr. 5-12</t>
  </si>
  <si>
    <t>Set introduzione valvolato, armato, idrofilico e radiopaco per arteria radiale, resistente al kinking ed alle compressioni,  guaina da 13cm, dilatatore rastremato da 2.5cm,  Ø 5 e 6fr., guida in nitinol  con punta in platino da .018inch ed ago per accesso da 21g lungo 4cm</t>
  </si>
  <si>
    <t>Set introduttore con valvola in silicone tipo CHECK-FLO II. Sistema di blocco dilatatore su camicia tipo OPTI-LOC, basso gradino su guaina esterna e dilatatore, camicia esterna in FEP e, dilatatore in polietilene. Lunghezza della guaina 30cm., con banda radiopaca, accetta guida da .038inch., via laterale sulla valvola per lavaggio con rubinetto in plastica trasparente a 3 vie, diametro 12, 14, 16, 18,20 e 22fr. sterile e monouso</t>
  </si>
  <si>
    <t>Set introduzione valvolato, armato e radiopaco di Balkin, resistente al kinking ed alle compressioni, lungo, guaina da 40cm, Ø 5.5, 6, 7, 8, 10 e 12fr., accetta guida da .038inch.  banda radiopaca in punta per cross-over</t>
  </si>
  <si>
    <t>INTRODUTTORE IDROFILICO</t>
  </si>
  <si>
    <t>Introduttore per interventi su arterie periferiche con camicia in nylon, spirale metallica a filo piatto in acciaio e strato interno in PTFE. Marker radiopaco all’estremità distale costituito da anello in oro. Valvola emostatica quadricuspide in silicone. Dilatatore in nylon compatibile con guida da 0,038”.</t>
  </si>
  <si>
    <t>Punta atraumatica nelle seguenti configurazioni:</t>
  </si>
  <si>
    <t>5 Fr - 6 Fr - 7 Fr lungh. 45cm: HOCKEY STICK – MULTIPURPOSE – DRITTA – LIMA - RDC.</t>
  </si>
  <si>
    <t>6 Fr - 7 Fr lungh. 65 cm: DRITTA</t>
  </si>
  <si>
    <t>5 Fr - 6 Fr – 7 Fr lungh. 90 cm: DRITTA – MULTIPURPOSE</t>
  </si>
  <si>
    <t>8 Fr lungh. 45 – 65 – 90 cm: DRITTA</t>
  </si>
  <si>
    <t>Rivestimento idrofilo distale: 5/15/35/60 cm</t>
  </si>
  <si>
    <t>Set introduzione armato, idrofilico e radiopaco, resistente al kinking ed alle compressioni, lungo, guaina da 80 e 90cm, Ø 5, 6, 7 e 8fr., valvola tuoy borst, accettano guida da .018/.038inch., con punta radiopaca e banda radiopaca</t>
  </si>
  <si>
    <t xml:space="preserve">Set introduzione con valvola in silicone, sistema blocco dilatatore, basso gradino camicia esterna in fep e dilatatore in polietilene, lunghezza introduttore 13cm, dilatatore 20cm, Ø 5, 6, 7, 8 e 9fr, completi di guida da .038inch, ago a parete sottile 18g lungo 7cm  </t>
  </si>
  <si>
    <t>Introduttore arterioso con rivestimento esterno idrofilico con guaina in FEP, dilatatore in TEFLON con rastrematura, valvola emostatica in silicone, sistema di bloccaggio, via laterale con rubinetto a 3 vie, misura French stampata sulle camere di connessione della guaina, del dilatatore e dell’otturatore e codice colore per rendere più immediata l’identificazione.</t>
  </si>
  <si>
    <t>Misure richieste da 4 a 9 F. La confezione sterile deve essere completa di introduttore, dilatatore, ago cannula 18G e guida bidistale. Lunghezze 11 e 23 cm.</t>
  </si>
  <si>
    <t>Guide teflonate angiografiche lunghe cm 125,150,220,260 con punta dritta flessibile da 7,10,15cm e diam. 0.018-0,021-0,025-0,032-0,035-0,038 inch. Si richiede punta Betson graduale) per i diam. 0,035 e 0,038 inch.  Lunghezze da 80,125,150,175,260 cm e diam. 0,018-0,025-0,028-0,030-0,032-0,035-0,038 inch con punta preformata a J lunga 7 e 10 cm, raggio 1,5-2-3-6-15 mm.  Per lunghezze di cm 125-150 cm punta doppia :  ad una estremità dritta lungh. 3 cm e all’altra estremità preformata a J raggio 2 mm, lungh. 7 cm, diam. 032” e .035”</t>
  </si>
  <si>
    <t>GUIDE PER DIAGNOSTICA IDROFILICHE</t>
  </si>
  <si>
    <t>C04010101</t>
  </si>
  <si>
    <t>Guide super elastiche con anima in lega di nikel-titanio (nitinol) a corpo unico, senza saldature,</t>
  </si>
  <si>
    <t>ricoperta da una mescola di poliuretano incorporante sali di tungsteno quale sostanza</t>
  </si>
  <si>
    <t>radiopacizzante, rivestite da polimero idrofilo M COAT. Tipo standard (rigida). Punta dritta, angolata e preformabile. Calibri da 0.018” a 0.038”  - Lunghezza 50 cm e 180 cm</t>
  </si>
  <si>
    <t>radiopacizzante, rivestite da polimero idrofilo M COAT. Tipi standard e stiff (rigida). Punta dritta, angolata e preformabile. Calibri da 0.018” a 0.038”  - Lunghezza 180 cm  e 260 cm</t>
  </si>
  <si>
    <t>Costo totale b. asta</t>
  </si>
  <si>
    <t>Guida idrofilica con anima in nitinol, copertura in polimero di tungsteno, copertura idrofilica, punta rastremata atraumatica, dritta o angolata a 45°.</t>
  </si>
  <si>
    <t>Misure: .018”- .035” standard, stiff, lunghezza 150, 180, 260 mm</t>
  </si>
  <si>
    <t>C04020101</t>
  </si>
  <si>
    <t>CATETERI DIAGNOSTICI</t>
  </si>
  <si>
    <t>C0104010101</t>
  </si>
  <si>
    <t>Catetere angiografico in poliuretano pelletano con all’interno una maglia metallica costituita da 16</t>
  </si>
  <si>
    <t>fili di acciaio inox intrecciati. Punta soft atraumatica. Calibro 5,2-6-7F. I 7F si richiedono nella</t>
  </si>
  <si>
    <t>versione ad ampio lume 0.057”. Si richiedono oltre alle normali configurazioni per coronaria</t>
  </si>
  <si>
    <t>sinistra, destra, mammaria e pigtail anche le configurazioni per brachiale Sones, Castello ,</t>
  </si>
  <si>
    <t xml:space="preserve">Multipurpose e 3DWilliams </t>
  </si>
  <si>
    <t>CATETERI CENTIMETRATI PER INTERVENTISTICA</t>
  </si>
  <si>
    <t>C010402101</t>
  </si>
  <si>
    <t>Catetere angiografico centimetrato  con maglia metallica per la misurazione delle lesioni vascolari,punta dritta o pigiai da 5FR possibilita’ di  6 e 8 fori laterali,flusso oltre 20ml/sec marker in oro a distanza di 1 cm. Possibilita’ di 10 o 20 marker</t>
  </si>
  <si>
    <t>CATETERE IN NYLON RADIOPACO, CENTIMETRATO</t>
  </si>
  <si>
    <t>Catetere in nylon radiopaco, per la misurazione dei vasi da 5fr. per guida da .035 inch. lungo 100cm., attacco in plastica, 10 fori laterali configurazione della punta PIG, nella porzione distale del catetere sono posti 20 markers in iridio/platino a 1 cm., l'uno dall'altro, sterile e monouso</t>
  </si>
  <si>
    <t xml:space="preserve">Cateteri armati in nylon 75D piu solfato di bario,armato con 16 fili in acciaio intrecciato idrofilici nella porzione distale(50% della lunghezza) che ne determinano una elevata scorrevolezza distale e un elevato controllo di torsione prossimale.Punta radiopaca in tungsteno.Lume interno costante e mai inferiore a 42”.Compatibile con guida da 038” e micro cateteri.Diametro </t>
  </si>
  <si>
    <t>4 e 5FR.Lunghezze da 65 a 125.Ampia gamma di configurazioni della punta con disponibilita’ di conformazioni “custom Made”</t>
  </si>
  <si>
    <t>Composto in mescola di poliuretano e poliammide con armatura in fili di acciaio.</t>
  </si>
  <si>
    <t>Dotato di manovrabilità e controllo 1:1.</t>
  </si>
  <si>
    <t>Cono luer trasparente – per visibilità bolle aria.</t>
  </si>
  <si>
    <t xml:space="preserve">Curve JL/JR/PIG retto angolato/Amplatz L ed R/Mammaria/Multipurpose/Amplatz modificato/ e </t>
  </si>
  <si>
    <t>curve dedicate TIGER 3.5/4.0/5.0 per approccio radiale con unica curva per cuore Dx e SX .</t>
  </si>
  <si>
    <t xml:space="preserve">Catetere angiografico da 4 e 5 Fr   ad alto flusso in nylon  armato radiopaco con armatura in acciaio intrecciato a 16 fili, punta soffice e radiopaca, ampia disponibilità di curve periferiche, lunghezze da 65, 80, 100 e 125 cm.  Pressione massima d’infusione non inferiore a 1200 Psi.  </t>
  </si>
  <si>
    <t>Cateteri angiografici con corpo in Pebax, besno e solfato di bario, connettore in policarbonato punta in Pebax con carburo di tungsteno. Cateteri diametro 4 Fr ( ID 0.040”) e 5 Fr ( ID 0.046”/0.052”), lunghezza da 30 a 125 cm, sopporta pressioni superiori ai 1200 PSI. Nelle conformazioni di punta: Headhunter, Newton, benton, Mani, spinale, spinali modificati, Berenstein, MW2, Simmons, cobra, Hook, Shepherd Hook, renali doppia curva, amir motarjeme, reuter, mikaelsson, KA2, Hockey stick, Hook selettivi modificati, selettivi dritti, RBI, RIM, Osborn, Multifunzione A1, 30 cm (pediatrici), Shepherd flush, bolo flush ultra, bolo flush modificati, flush dritti, Hook flush modificati.</t>
  </si>
  <si>
    <t>Compatibili con guida 0.035” e 0.038” con 2-4-6-10 fori laterali oppure senza fori.</t>
  </si>
  <si>
    <t>Catetere angiografico diagnostico  con rivestimento idrofilico in “ legato” . Connettore in policarbonato , corpo del catetere in pebax con besnio e bario , con fascetta di raccordo del connettore in poliuretano morbido bianco a fisarmonica che minimizza l’attorcigliamento . Disponibile nei diametri 4 Fr con lume interno da .040” e da 5 Fr con lume interno da.046” ; nelle lunghezze da 40 e 60 cm rivestimento idrofilico nei 25 cm distali , nelle lunghezze da 100 e 125 cm rivestimento idrofilico nei 40 cm distali , compatibile con guide da .038”.</t>
  </si>
  <si>
    <t>CATETERI ANGIOGRAFICI PER CATERIZZAZIONE DX</t>
  </si>
  <si>
    <t>Catetere angiografico a palloncino tipo Berman, per la misurazione delle pressioni in arteria polmonare.</t>
  </si>
  <si>
    <t>Possibilità di iniettare attraverso il catetere liquido di contrasto.</t>
  </si>
  <si>
    <t>Dotato di n° 4 fori in prossimità della punta del catetere a monte del palloncino.</t>
  </si>
  <si>
    <t>Misure: 4 Fr. 50 cm. 5 Fr. 60 e 80 cm. 6 Fr. 60 e 90 cm. 7 Fr. 90 e 110 cm</t>
  </si>
  <si>
    <t>Catetere angiografico a palloncino tipo Berman reverse, per la misurazione delle pressioni in arteria polmonare e per la valutazione delle stenosi dell’arteria polmonare.</t>
  </si>
  <si>
    <t>Dotato di n° 4 fori in prossimità della punta del catetere a valle del palloncino.</t>
  </si>
  <si>
    <t>Misure: 5 Fr. 80 cm. 7 Fr. 110 cm</t>
  </si>
  <si>
    <t>Catetere angiografico a palloncino per la misurazione della pressione di incuneamento in arteria polmonare e dei valori di saturazione. Misure: 4 Fr. e 5 Fr 60 e 110cm., 6Fr. 60, 90 e 110 cm., 7 Fr. e 8 Fr. 110 cm</t>
  </si>
  <si>
    <t>CATETERE GUIDA PER PTCA</t>
  </si>
  <si>
    <t>C0104010202</t>
  </si>
  <si>
    <t>Cateteri guida per PTCA da 5 a 9Fr.rivestiti in nylon e ricoperti internamente in PTFE.L’armatura interna deve avere un doppio intreccio a sezione tonda e piatta per garantire i piu’ampi lumi interni</t>
  </si>
  <si>
    <t>E un miglior controllo alla torsione.Disponibilita’di curve per l’approccio radiale fajadet e barbeau.</t>
  </si>
  <si>
    <t>Per il 5 e 6fr. si richiede la disponibilita’ della punta soft radiopaca di 15mm.e armata per 13 mm.</t>
  </si>
  <si>
    <t>Il 6 fr. deve avere un lume interno reale di 0.70” e disponibilità di curve 3d per le coronarie dx e i vasi tortuosi</t>
  </si>
  <si>
    <t>Con  maglia in acciaio inossidabile in cui ci sia un filamento radiopaco per una radiopacità ottimale; lume interno rivestito in PTFE</t>
  </si>
  <si>
    <t>La punta “softip”, completamente visibile in scopia.</t>
  </si>
  <si>
    <t>Ampia gamma di curve standard E</t>
  </si>
  <si>
    <t>Curve: Standard e ALLRIGHT, Q-CURVE, VODALEFT, CLS, KIESZ Left, IMC, VODA, MUTA RIGHT, KIMNY, MANN IM, MUTA LEFT, RADIAL</t>
  </si>
  <si>
    <t>Diametri: esterno 6F/interno 0.070”, esterno 7F/interno 0.081”, esterno 8F/interno 0.091”</t>
  </si>
  <si>
    <t>Catetere a doppia maglia intrecciata a sezione piatta con rivestimento lubrificante. Markers radiopaco distale. Lume interno il più ampio possibile. Disponibilità di varie curve standard,</t>
  </si>
  <si>
    <t>ad alto supporto, speciali, tridimensionali e per accesso radiale anche con fori laterali</t>
  </si>
  <si>
    <t>CATETERE-GUIDA INTRODUTTORE</t>
  </si>
  <si>
    <t>Catetere guida introduttore vista brite tip costruito con tre diversi gradi di rigidità lungo il corpo, armatura a 16 fili d’acciaio intrecciati.  Disponibile in diverse configurazioni della punta. Lunghezza da 55 a 90 cm, diametri da 6 a 9F. Lume interno 0,078” per i 7F di 0,088” per gli 8F.  Possibilità di averlo con valvola emostatica  dilatatore con punta flessibile e radiopaca in modo da poter svolgere anche la funzione</t>
  </si>
  <si>
    <t xml:space="preserve">Sistema catetere-dilatatore periferico idrofilico che consente di effettuare procedure interventistiche riducendo l'invasività di circa 2 French grazie al mancato utilizzo dell'introduttore.8  French (invasività pari ad introduttore da 6Fr) e con curve dritte e a 45° e lunghezze 90cm e 120cm  </t>
  </si>
  <si>
    <t>CATETERE GUIDA PER ACCESSO RADIALE</t>
  </si>
  <si>
    <t>Catetere guida per accesso radiale, senza utilizzo di introduttore vascolare, con dilatatore interno estraibile, maglia interna incrociata a 8 guide larghe e piatte e 8 guide strette e piatte, superficie ad altissima idrofilicità.</t>
  </si>
  <si>
    <t>Diametri esterno 6.5 F, interno 0.070 i.   esterno 7.5 F, interno 0.081 i.</t>
  </si>
  <si>
    <t>Curve JL (punta lunga o corta), JR (punta lunga o corta), AL (punta lunga o corta), Special Curve,</t>
  </si>
  <si>
    <t>Hockey stick, Power backup, Super power back up</t>
  </si>
  <si>
    <t>Catetere in Poliestere e PTFE, con armatura interna:</t>
  </si>
  <si>
    <t>Parete interna in PTFE</t>
  </si>
  <si>
    <t>Lume interno molto ampio: 5F 0.059”/1.50mm; 6F 0.071”/1.80mm; 7F 0.081”/2.06mm</t>
  </si>
  <si>
    <t>Rete metallica interna piatta.</t>
  </si>
  <si>
    <t>Sezione distale morbida in elastomero di poliestere contenente tungsteno.</t>
  </si>
  <si>
    <t>Punta morbida per tutte le curve coronariche. Curve IKARI dedicate a radiale.</t>
  </si>
  <si>
    <t>Catetere 5 Fr CHILD IN MOTHER dritto, lungo 120 cm, con un lume interno ampio (0.059”) e  parte distale, lunga 12 cm,  morbida e flessibile</t>
  </si>
  <si>
    <t>Catetere in nylon totalmente idrofilico con punta distale morbida, atraumatica ad elevata radiopacità, Ø 4, 5, 5.5 e 6.5fr, per guida da .038inch, lunghezza 65, 90, 100 e 125cm., attacco in plastica senza fori laterali,  con punta KMP, 0, C2, DAV, H1, JB1, JB2, KMP, MAN, , MPA,  MPB , RVC, RUC, SIM1, SIM2, SIM3, VERT, VTK, TC, TC-BNK</t>
  </si>
  <si>
    <t>Ad elevato sostegno, con rivestimento interno in PTFE, punta soft e radio opaca, e disponibilità di diametri da 6 a 8 Fr, di lunghezze da 55 cm a 90 cm e di numerose curve (in particolare 40 degree)</t>
  </si>
  <si>
    <t>C04020201</t>
  </si>
  <si>
    <t>Guida 0.014” ad anima a due elementi in elastinite (nitinol);  punta dell’anima piatta, atraumatica preformabile, flessibile e con ottima memoria di punta, spirale in acciaio lunga</t>
  </si>
  <si>
    <t>25 cm.; con 3 cm.  distali radiopachi; rivestimento HYDROCOAT applicato a doppio strato. Lunghezza della guida 190 cm. e 300 cm. con connessione per estensione</t>
  </si>
  <si>
    <t>Anima interna: corpo unico in acciaio di diametro 0.014”tratto distale di 35 cm: ricoperto da un polimero protettivo. Punta distale: appiattita, ricoperta solo dal polimero. Rivestimento: idrofilico per aumentare la scorrevolezza . Radiopacità: l’intero tratto distale di 35 cm. Lunghezze:180  cm e 300 cm.</t>
  </si>
  <si>
    <t>Versioni: con punta polimero ed Extra-Support, modelli provvisti nella parte prossimale di un segmento magnetico per l’estensione</t>
  </si>
  <si>
    <t>Guide coronariche a corpo unico, senza giunture lungo tutto il corpo della guida, la spirale (Spring coil) senza giunture tra le due differenti parti di metallo (passaggio graduale da acciaio a platino sul filo che compone il coil. Guide di nuova generazione a doppio coil, “3D” con torque elevatissimo grazie alla particolare struttura interna con doppio coil unito al tip attraverso un intreccio di fili guida, con coil esterno con rivestimento idrofilo compreso il TIP e non idrofilo di 1,5 cm distali, secondo Coil interno al primo a 3 cm dalla punta, 18,5 e 28 cm con rivestimento idrofilo, di cui 3cm distali radiopachi in platino. Il resto dello stelo è rivestito in PTFE, materiale liscio e lubrificante, per accentuare le doti di scorrevolezza. Tip idrofilo.Grammatura del tip: 0,5 - 0,7 gr</t>
  </si>
  <si>
    <t>Guide coronariche a corpo unico, senza giunture lungo tutto il corpo della guida, la spirale (Spring coil) senza giunture tra le due differenti parti di metallo (passaggio graduale da acciaio a platino sul filo che compone il coil, diametro 0,014" per vasi stretti e tortuosi. Coil: 11 e 16 cm, di cui i 3 cm distali radiopachi in platino. I 20 cm distali con rivestimento polimerico ed idrofilo garantiscono grande manovrabilità; tip non idrofilo. La guida deve avere una versione rastremata (da 0,014” prossimale a 0,009” distale Il resto dello stelo è rivestito in PTFE, materiale liscio e lubrificante, per accentuare le doti di scorrevolezza. Grammatura del tip: 0,8 - 1 gr</t>
  </si>
  <si>
    <t>Guide coronariche a corpo unico, senza giunture lungo tutto il corpo della guida, la spirale (Spring coil) senza giunture tra le due differenti parti di metallo (passaggio graduale da acciaio a platino sul filo che compone il coil, 0,014" ad alto supporto per il posizionamento in loco dei devices per angioplastica coronarica. Questa guida consente di “raddrizzare” i vasi molto tortuosi grazie alla struttura a tutto corpo, riducendo le criticità nel posizionamento dei devices. Coil: 4 cm interamente radiopachi. Lo stelo è rivestito di PTFE, materiale liscio e lubrificante, per accentuare le doti di scorrevolezza. Grammatura del tip: 0.7 gr</t>
  </si>
  <si>
    <t>Guide coronariche a corpo unico, senza giunture lungo tutto il corpo della guida, la spirale (Spring coil) senza giunture tra le due differenti parti di metallo (passaggio graduale da acciaio a platino sul filo che compone il coil, Guida 0,014” per il trattamento delle Cto attraverso l’uso della drilling tecnique, cioè continui movimenti di 90° della guida. Coil: 11 cm con rivestimento non idrofilo e versione totalmente idrofilica, totalmente radiopaco. Tip non idrofilo e versione idrofila. Lo stelo è rivestito di PTFE, materiale liscio e lubrificante, per accentuare le doti di scorrevolezza.</t>
  </si>
  <si>
    <t>Grammatura del tip: 3-4,5-6-12gr</t>
  </si>
  <si>
    <t>Fili guida diagnostici per interventistica, diametri .035”, .038”, punta dritta , Newton, Betson, Rosen, J da 1,5 e 3,0 mm, superstiff , lunghezze 80/150/180/260, particolare procedura di rivestimento in PTFE effettuato nell’intera superficie della guida, prima che la guida venga assemblata e con applicazione pre-coating sul filo prima di essere lavorata. Tale procedura assicura una maggiore copertura ed elevata lubricità e una maggiore durata ed efficacia del rivestimento in PTFE.</t>
  </si>
  <si>
    <t>Filo Guida calibro 0,014”, punta retta o J, disponibile con almeno 5 gradi di rigidità in  punta e due  tipi  di supporto, possibilità di rivestimento idrofilico nei  12 cm distali, avvolgimento a spirale (coil) da 30 cm con porzione distale da 3cm altamente radiopaca in platino ricoperto in oro, anima ad elemento unico con porzione distale piatta da 11mm. Lunghezza massima richiesta 175 cm. Disponibilità di estensione. Si richiede anche la versione con marker radiopachi</t>
  </si>
  <si>
    <t>Guida per inserire e posizionare cateteri e dispositivi interventistici, dotata di supporto intermedio. Anima a transizione lunga ad un pezzo unico diametro0.076 inch con tre gradi di rastrematura, parte prossimale in acciaio teflonato, parte distale rivestita di PTFE per 25 cm. Lunghezza 195 cm oppure 300 cm (per scambio cateteri). Diametro 0.014 inch, radiopacità per 3 cm distali. Punta con avvolgimento spirale in lega platino lunga 3 cm, supporto medio, retta modellabile e aJ preformato. Versione con e senza 4 marker radiopachi nella sezione distale a 45 mm dalla punta. Ogni marker deve avere una larghezza di 1 mm ed avere una distanza gli uni dagli altri di 10 mm.</t>
  </si>
  <si>
    <t>Guide coronariche a corpo unico, senza giunture lungo tutto il corpo della guida, la spirale (Spring coil) senza giunture tra le due differenti parti di metallo (passaggio graduale da acciaio a platino sul filo che compone il coil, Guida 0,014” per il trattamento delle Cto attraverso l’uso della penetration tecnique, cioè per</t>
  </si>
  <si>
    <t>sfondamento. Coil: 20 cm con rivestimento idrofilo, totalmente radiopaco. Tip non idrofilo.Lo stelo è rivestito di PTFE, materiale liscio e lubrificante, per accentuare le doti di scorrevolezza.La guida è rastremata da 0,014” prossimale a 0,009” distale, facilitando l’accesso al microcanale che si crea nella lesione totale cronica.</t>
  </si>
  <si>
    <t>Grammatura del tip: 9-12 gr.</t>
  </si>
  <si>
    <t>Guide coronariche a corpo unico, senza giunture lungo tutto il corpo della guida, la spirale (Spring coil) senza giunture tra le due differenti parti di metallo (passaggio graduale da acciaio a platino sul filo che compone il coil, guida da 330cm, totalmente 0,010” utile per il trattamento delle Cto con approccio retrogrado. Coil: 8</t>
  </si>
  <si>
    <t>cm con rivestimento idrofilo di cui i 3cm distali radiopachi in platino. La porzione distale di 170cm con rivestimento idrofilo(compreso il coil) garantisce grande manovrabilità. Il resto dello stelo è rivestito in PTFE, materiale liscio e lubrificante, per accentuare le doti di scorrevolezza. Grammatura del tip: 3gr</t>
  </si>
  <si>
    <t>Filo guida di diametro 0,014"con due anime interne in acciaio e nitinol saldate. disegno  core to tip. segmento distale radiopaco lungo almeno 3 cm; Rivestimento in PTFE nella parte prossimale e rivestimento idrofilico nella parte distale. Possibilità di usare extensions. Disponibile nelle lunghezze da 190 a 300 cm. Peso di punta disponibile da 2,8 a 3,5 grammi.</t>
  </si>
  <si>
    <t>FILO GUIDA INTRACORONARICO CON POSSIBILITA’ DI ESTENSIONE</t>
  </si>
  <si>
    <t xml:space="preserve">Filo Guida calibro 0,014”, punta retta o a J, disponibile con almeno 5 gradi di rigidità in  punta e due tipi  di supporto.  Anima a elemento unico, con sezione distale piatta e sistema di trasmissione CTP; punta radiopaca in platino e oro. Possibilità di rivestimento idrofilico nella parte distale. Lunghezza circa 175 cm. Disponibilità di estensione.  </t>
  </si>
  <si>
    <t>GUIDE A FLESSIBILITA’ STANDARD DA CAMBIO</t>
  </si>
  <si>
    <t>Guide angiografiche in lega superelastica di NITINOL, poliuretano e sali di tungsteno, con rivestimento esterno con polimero idrofilo “M Coat”, in struttura monopezzo nelle seguenti tipologie:</t>
  </si>
  <si>
    <t>Diametro 0,018” – 0,025” – 0,032” – 0,035” – 0,038” (lung. 260 cm)</t>
  </si>
  <si>
    <t xml:space="preserve">in acciaio inox con rivestimento in PTFE da .014inch lungo 135, 190 e 300cm con 3cm di punta in platino, con 4 diverse opzioni di carico di punta 6, 12, 18 e 25gr rastrematura corta della punta di 10cm, punta facilmente preformabile per stenosi serrate, possibilità anche di guida con rivestimento idroilico nei 13,5cm di punta distale. Sterile e monouso.  </t>
  </si>
  <si>
    <t>Guida per angioplastica core to tip. L’anima della guida deve essere ad elemento unico in DURASTEEL Double Spring, più forte dell’acciaio inossidabile e conferisce al nucleo una forza maggiore che aumenta la durata e il supporto del filo guida, inoltre, il materiale  permette un’eccellente pilotabilità in funzione della precisa risposta alla torsione 1:1. L’anima del filo guida ha il disegno Responease a rastrematura parabolica che migliora la trasmissione della torsione e garantisce un supporto addizionale necessario a facilitare il rilascio dei dispositivi. La copertura è polimerica e idrofiica. C'è possibilità di supporto crescente in punta in base alla grammatura scelta.</t>
  </si>
  <si>
    <t>guida per angioplastica ad elemento unico core to tip in acciaio, con punta rivestita da una spirale in platino. Unica rastremazione di 7 cm che termina a 2 cm dalla punta per garantire un ottimo supporto.  ideale per un ottimo supporto durante l'aterectomia</t>
  </si>
  <si>
    <t>guida per angioplastica ad elemento unico core to tip. L’anima del filo guida ha due rastremazioni:a 33 cm dalla punta è presente una prima rastrematura che riduce il diametro del filo guida da 0.014” a 0.010” consentendo di ottenere un incremento del supporto distale e dell’interazione con i dispositivi. Una seconda rastremazione è presente a 4 cm dalla punta e consente il ripristino del diametro iniziale di 0.014”, poichè provvista di spirale in acciaio,  e una più graduale transizione dell’anima fino alla punta floppy. L’Extra S’Port, misurando 0.010” nel tratto intermedio garantisce un ottimo flusso di perfusione attraverso il catetere anche con la guida in posizione.</t>
  </si>
  <si>
    <t>C010401020101</t>
  </si>
  <si>
    <t>Sistema di scoppio: Longitudinale</t>
  </si>
  <si>
    <t>CATETERE A PALLONCINO MONORAIL</t>
  </si>
  <si>
    <t>Materiale pallone: SoftLEAP resistente alle alte pressioni utilizzato nei palloncini con diametro 1.5 e 2.0 LEAP resistente alle alte pressioni utilizzato nei palloncini con diametro 2.25, 2.5, 2.75, 3.0, 3.25, 3.5, 3.75, 4.0 Pressione nominale: 6 ATM Rated Burst Pressure (RPB): 12ATM: 1.5 – 2.0 mm</t>
  </si>
  <si>
    <t>3.5 – 4.0 mm 14 ATM: 2.25 – 3.25 mm ¼ - Size Pressure: 11ATM: (3.0 mm diametro)</t>
  </si>
  <si>
    <t>Punta in materiale morbido, profilo d’ingresso di 0,017, lunghezza della punta 3,5 mm per tutte le misure.</t>
  </si>
  <si>
    <t>Doppio marker in oro: pressati sul corpo del catetere e non incollati</t>
  </si>
  <si>
    <t>Palloncino a triplice piegatura Rivestimento: non idrofilo per le lunghezze da 15- 30 mm</t>
  </si>
  <si>
    <t>Lunghezze: 9/ 12/ 15/ 20/ 25/ 30 mm Corpo del catetere: Ipotubo in acciaio1.8, possibilità di effettuare il kissing balloon in cateteri guida 6F</t>
  </si>
  <si>
    <t>CATETERE A PALLONCINO PER PTCA OTW</t>
  </si>
  <si>
    <t>Catetere a palloncino Over the wire in due versioni, una push da 1.50mm ed una versione flex da 1.50mm.</t>
  </si>
  <si>
    <t>Shaft interno bi-segment</t>
  </si>
  <si>
    <t>Rivestimento dell’ipotubo in polimero TruFeel</t>
  </si>
  <si>
    <t>Shaft esterno Slope</t>
  </si>
  <si>
    <t>Palloncino composto da materiale optiLEAP</t>
  </si>
  <si>
    <t>Lunghezze: 8-12-15—20-30-40</t>
  </si>
  <si>
    <t>Diametri: 1.50-2.00-2.25-2.50-2.75-3.00-3.25-3.50-3.75-4.00-4.50-5.00</t>
  </si>
  <si>
    <t>PALLONE DA DILATAZIONE MICROCHIRURGICA</t>
  </si>
  <si>
    <t>Dotato di 3 o 4 aterotomi con punti di flessione montati longitudinalmente sulla superficie esterna per il trattamento di lesioni resistenti alla dilatazione con tecniche angioplastiche a palloncino tradizionali indicato per piccoli vasi, biforcazioni, lesioni fibrotiche, calcifichi, lesioni ostiali.</t>
  </si>
  <si>
    <t>Pallone non compliante, diametri da 2.0 a 4.0 mm con incrementi di 0.25 mm, due marker radiopachi, lunghezze utili di lavoro 6 / 10 / 15 mm.</t>
  </si>
  <si>
    <t>Catetere con rivestimento idrofilo, corpo distale da 2.7 Fr., corpo prossimale da 2.0 Fr</t>
  </si>
  <si>
    <t>PALLONI PER PTCA</t>
  </si>
  <si>
    <t>Catetere a palloncino rx per PTCA in duralyn flex a bassa pressione e basso profilo,con rivestimento Idrofilico del pallone e del corpo distale,particolarmente adatto per l’attraversamento dei vasi tortuosi e distali.Punta corta,rastremata e flessibile,di.Doppio marker radiopaco.</t>
  </si>
  <si>
    <t>Transizione tra corpo ipotubo e parte distale che permette la trasmissione della spinta dallo stelo alla punta.Profilo d’ingresso 0,017” Lungh.del pallone 6-10-12-15-20-30 mm diametri 1,5-2,0-2,25-2,50-2,75-3,0-3,25-3,50-4,0</t>
  </si>
  <si>
    <t>CATETERE A PALLONCINO PER PTCA</t>
  </si>
  <si>
    <t>Cateteri a palloncino per PTCA monorail ,resistente alle alte pressioni da utilizzarsi per la predilatazione di lesioni calcifiche e per la postdilatazione di stent.Pallone in duralyn flex rivestito con coating idrofilico e resistente alle incisioni od abrasioni.Catetere a bassissima compliance.con-RBP20atm.Lungh.del pallone da 6-10-12-15-20-25-30mm diametri da 2,0 a 3.5 con passi da 0,25 e 4.0</t>
  </si>
  <si>
    <t>CATETERE PER DILATAZIONE CORONARICA</t>
  </si>
  <si>
    <t>Costruito in Pelletano. Due markers platino iridio. Ricopertura distale idrofilica</t>
  </si>
  <si>
    <t>Duratrac.  Zero folds per il diametro da 1.25.</t>
  </si>
  <si>
    <t>Disponibile anche nella versione non compliante a scambio rapido.</t>
  </si>
  <si>
    <t>Lunghezze da 6 a 30mm. Diametri da 1.25 a 4.0mm.</t>
  </si>
  <si>
    <t>Profilo della punta 0.016”</t>
  </si>
  <si>
    <t>Catetere a palloncino a scambio rapido per  procedure complesse</t>
  </si>
  <si>
    <t>Profilo di ingresso pari a 0,015”  con punta atraumatica dotata di transizione uniforme.</t>
  </si>
  <si>
    <t>Elevata capacità di attraversamento delle lesioni grazie al crossing profile di 0,026” e all’applicazione di polimero idrofilo MCoat sui 25 cm distali dello shaft.</t>
  </si>
  <si>
    <t>Compatibilità con tecnica del kissing balloon in catetere guida 6 F.</t>
  </si>
  <si>
    <t>Diametri da 1,25 a 3.0mm e lunghezze da 10 a 20 mm. .</t>
  </si>
  <si>
    <t>CATETERE PER PTCA</t>
  </si>
  <si>
    <t>Catetere per dilatazione coronaria ad alta pressione tipo Rx, profilo di attraversamento  0,027”(rif. Diam. 3.0mm), profilo punta 0,018”, pressione nominale 12 atm, RBP a 18 atm, shaft con ipotubo d’acciaio, con camicia polimerica a doppio strato, lunghezza min. 143 cm, dotato di doppio rivestimento idrofilo, markers in polimero di tungsteno flessibili senza rilievo, singolo marker su lunghezza 6mm, rastrematura pallone &lt; 3,0mm, diametri 1,5 mm a 5,0 mm, lunghezze da 8 mm a 25mm.</t>
  </si>
  <si>
    <t>Completo di versioni OTW e NON COMPLIANTE</t>
  </si>
  <si>
    <t>Catetere a palloncino per PTCA ipotubo semicompliante, a scambio rapido.</t>
  </si>
  <si>
    <t>Lunghezza del catetere 145 cm, Lunghezza del palloncino 10-15-20-30 mm; diametri da 1.25 a 4.0 mm.</t>
  </si>
  <si>
    <t>Rivestimento idrofilico con polimero "M" COAT nell parte distale dello shaft di lunghezza variabile con il diametro. Un marker radiopaco nei calibri da 1.25 e 1.5 mm; due marker radiopachi nei calibri da 2.0 a 4.0 mm. Profilo d'ingresso di 0.015 per misura 1,25", punta corta 3mm. ”. Guida compatibile 0.014"</t>
  </si>
  <si>
    <t>Catetere per PTCA monorail semicompliante da 148 cm, con rivestimento idrofilico Silx per migliorare lo scivolamento. Elemento di transizione XXtraflex in grado di trasmettere una spinta elevata senza compromettere la navigabilità del catetere nei vasi. Ridotto profilo di attraversamento del catetere distale fino a 2.7F, punta con profilo di ingresso di 0.017” e design atraumatico. Dotato di due markers radioopachi da 1,00 mm in Platino ai margini del pallone per le misure superiori a 1.5mm.Deve essere disponibile in vari calibri (da 1.25mm a 4.5mm) e lunghezze (da 9mm a 50mm)</t>
  </si>
  <si>
    <t>Materiale del pallone OptiLEAP</t>
  </si>
  <si>
    <t>Profilo di ingresso 0.017’’</t>
  </si>
  <si>
    <t>Diametri da 1,2mm fino a 4mm (1.2  1.5  2.0  2.25  2.5 2.75 3.0  3.25  3.5  3.75  4.0)</t>
  </si>
  <si>
    <t>I diametri 1.2 e 1.5 sono disponibili nella versione standard e nella versione Push</t>
  </si>
  <si>
    <t>Lunghezze 8mm 12mm 15mm 20mm 30mm</t>
  </si>
  <si>
    <t>Rivestimento idrofilico ZGlide</t>
  </si>
  <si>
    <t>Shaft BiSegment</t>
  </si>
  <si>
    <t>Compatibilità del Kissing Balloon nel 6F</t>
  </si>
  <si>
    <t>CATETERE DILATATORE PER BIFORCAZIONI</t>
  </si>
  <si>
    <t>Catetere a palloncino in nylon indicato per l'ottimizzazione delle biforcazioni dopo impianto classico di stent o per procedure di angioplastica delle biforcazioni coronariche.</t>
  </si>
  <si>
    <t>Il pallone è disegnato per corrispondere alle dimensioni anatomiche delle biforcazioni coronariche.</t>
  </si>
  <si>
    <t>La precisione del posizionamento è facilitata dalla presenza di tre marker radiopachi.</t>
  </si>
  <si>
    <t>Pressione nominale 10atm</t>
  </si>
  <si>
    <t>Rivestimento idrofilico</t>
  </si>
  <si>
    <t>Diametri prossimali da 2,75 a 4,50mm</t>
  </si>
  <si>
    <t>Diametri distali da 2,50 a 3,75mm</t>
  </si>
  <si>
    <t>Lunghezze: 10, 15, 18, 23mm</t>
  </si>
  <si>
    <t>CATETERE PER PTCA DELLE BIFORCAZIONI</t>
  </si>
  <si>
    <t>Catetere a palloncino per PTCA complesse, biforcazioni, con rivestimento idrofilico nella parte a scambio rapido, a bassissimo profilo di punta 0.0157”, diametro distale corpo del catetere 1,7 F, prossimale 2,5 F, APB 25 atm. Con possibilità di avere il palloncino con rastremazione diametro prossimale.</t>
  </si>
  <si>
    <t>Misure: 10-15-20-25-30 mm x 1,5-2,00-2,25-2,50-2,75-3,00-3,25-3,50-4,00 mm</t>
  </si>
  <si>
    <t>C010401020199</t>
  </si>
  <si>
    <t>Catetere a palloncino per PTCA a scambio rapido semicompliante con basso profilo e punta</t>
  </si>
  <si>
    <t>flessibile da 0.016’’. Due marker radiopachi in platino situati alle estremità del palloncino.</t>
  </si>
  <si>
    <t>Materiale del pallone in poliammide e strato idrofilico Hypergliss sulla punta, sul pallone e su 25 cm di politubo distale. Misure del pallone da 10 a 40 mm, diametro da 1.5 a 4 mm, lunghezza utile 140 cm</t>
  </si>
  <si>
    <t>Catetere a palloncino semicompliante rivestito da lame a spirale in nitinolo con bordi smussati per trattamento di lesioni con placca calcifica, compatibile con catetere guida 6Fr. e filo guida 0.014”;</t>
  </si>
  <si>
    <t>Diametri palloncino 2.0-2.5-3.0-3.5mm e lunghezze 10-15-20mm</t>
  </si>
  <si>
    <t>Pallone per PTCA con palloncino semicompliante in Flexitec HF a rilascio di paclitaxel mediante tecnologia FreePac, punta allungata e rastremata, catetere con disegno RX lunghezza 145 cm. Diametri del palloncino da 2 a 4 mm, lunghezze del palloncino 14/20/30/40 mm. Possibilità di 1 o 2 markers in platino iridio a profilo zero. RBP fino a 17 bar</t>
  </si>
  <si>
    <t>Pallone per PTCA per il trattamento delle occlusioni totali croniche  in versione OTW e RX, con  pallone in Flexitec PF diametro 1mm,1.25mm,1.5 mm  lunghezza 10-14-20 mm, punta allungata da 7 mm per facilitare l’attraversamento, lunghezza corpo catetere 145 e 160 cm, profilo di attraversamento 0.016” per l’OTW e 0.0215” per l’RX.</t>
  </si>
  <si>
    <t>Rivestimento idrofilico in LFC, possibilità di 1 o 2 markers</t>
  </si>
  <si>
    <t>Pallone per PTCA con palloncino ad alta pressione per stenosi coronariche di difficile riapertura, con  pallone in Flexitec HP.Per diametri pall. da 2.00 a 3.50 mm RBP 22 bar,per diametri pall.da 3.75 a 5.00 mm RBP 20 bar , lunghezza 7-10-14-20-30 mm, punta allungata da 7 mm per facilitare l’attraversamento, lunghezza corpo catetere 145 cm.Corpo catetere con ipotubo prossimale diam.2.2F prossimale e 2.7F distale.</t>
  </si>
  <si>
    <t>Pallone per PTCA con palloncino in Flexitec con rivestimento idrofilico in LFC solo sul cono prossimale e distale, punta allungata e rastremata da 6 mm per facilitare l’attraversamento. Corpo catetere in versione OTW e RX, lunghezza 145 e 160 cm. Diametri del palloncino da 1,5mm a 4 mm, lunghezze del palloncino 10/14/20/30/40 mm. Possibilità di 1 o 2 markers in platino iridio a profilo zero. RBP fino a 17 bar</t>
  </si>
  <si>
    <t>Sistema per l’attraversamento delle occlusioni totali tramite percorso sub intimale costituito da tre componenti: un dispositivo di attraversamento della lesione dotato di un torquer bidirezionale, con punta atraumatica da 3Fr compatibile con guida da 0,014” ed introduttore 6Fr, un dispositivo di rientro in lume costituito da pallone di forma piatta auto-orientabile sulla parete interna dell’arteria compatibile con filo guida da 0,014” ed introduttore 6Fr, e una speciale guida angolata dedicata per il rientro in vero lume. Possibilità di estensione della guida. Guida da 185cm e da 300cm.</t>
  </si>
  <si>
    <t>Catetere a palloncino per PTCA , non compliante Lunghezza del catetere 145 cm, shaft da 2,5 F Distale e 2,0 Prossimale .Lunghezza del palloncino 10 - 15 o 20 mm;  diametri da 2,5 a 5,0 mm.- Rivestimento idrofilico con polimero "M"COAT nella parte distale del catetere di lunghezza variabile con il diametro.</t>
  </si>
  <si>
    <t>Catetere per P.T.C.A. Conico monorail con punta rastremata in pebax , palloncino semicompliante in poliammide a triplice piegatura con profilo 0,016 mm, pressione RBP non inferiore a 18 BAR. Le due estremità del pallone devono avere un'angolazione di 42° con profilo sgonfio e pigato sopra i Marker da 0,65 mm a 0,85 mm,due Marker in platino lungh. 0,06 mm in tutte le misure. Il pallone deve mantenere la stessa forma al momento del gonfiaggio. Il filo Guida deve scorrere all'interno del catetere anche con il pallone gonfio alla massima pressione ATM.Misuredel pallone, lungh. da 15 a 40 mm circa, diametri da 1,5 mm prossimale e 1,25 mm distale, a diametri 4,5 mm prossimale e 4,0 mm distale.</t>
  </si>
  <si>
    <t xml:space="preserve">Catetere per P.T.C.A. monorail con punta rastremata in pebax 5 mm. Palloncino semicompliante in poliammide a triplice piegatura con profilo 0,016 mm, pressione RBP non inferiore a 18 BAR. Le due estremità del pallone devono avere un'angolazione di 42° con profilo sgonfio e piegato sopra i Marker di 0,65-0,85 mm, due Marker in platino lungk. 0,06 mm in tutte le misure.Il pallone deve mantenere la stessa forma al momento del gonfiaggio. Il filo guida deve scorrere all'interno del catetere anche con il pllone gonfio alla massima pressione ATM. misure: lughezze da 10/15/20 per diametri 1,5mm ,lughezza da 10/15/20/25 per diametri 2,0 mm e lunghezza da 10 a 40 per diametri da 2.25 a 4,5 mm. </t>
  </si>
  <si>
    <t>Catetere a palloncino a rilascio di paclitaxel, senza polimero dosaggio farmaco 2.5µg/mm²  uno strato sottilissimo di Paclitaxel puro viene applicato direttamente sulla superficie del palloncino con tecnologia micro spray. Trasferimento ottimale del farmaco dopo 30 secondi dal gonfiaggio del palloncino. 5 F compatibile, profilo punta .0157", pressione nominale 6, RPB 16, APB 25 atm</t>
  </si>
  <si>
    <t>Misure: 1.50 x 15-20-25 mm. 2.00-2.25-2.50 x 10-15-20-25-30-35 mm. 2.75 x 10-15-20-25-30 mm. 3.00 x 10-15-20-30-35-40 mm. 3.50 x 10-15-20-25 mm. 4.00 x 10-15-20-25 mm.</t>
  </si>
  <si>
    <t>Catetere a palloncino per PTCA a scambio rapido a rilascio di Paclitaxel; pallone a complianza controllata abbinato ad un sistema di doppia saldatura sullo shaft in modo da consentire un aumento della pushability. Indicazione al trattamento della restenosi intrastent. Farmaco e matrice di rilascio applicati con tecnica di micropipettaggio, per favorire la copertura omogenea e totale (comprese le spalle) del palloncino e il rilascio uniforme del Paclitaxel. Profilo d’ingresso 0.017”. Disponibile nei diametri da 2.0 a 4.0 mm e nelle lunghezze da 10, 15, 20, 25 e 30 mm.</t>
  </si>
  <si>
    <t>CATETERE PER PTCA A RILASCIO DI FARMACO A BASSA DI SPERSIONE</t>
  </si>
  <si>
    <t>Catetere RX coronarico con palloncino semicompliante a rilascio di farmaco antiproliferativo   Paclitaxel con concentrazione uniforme di 2 µg/mm² in formulazione speciale contenente Polisorbato e Sorbitolo. Lunghezza shaft 138 cm . Palloncini nelle misure: diam. 1,5/2.0//2.25/2,50/2,75/ 3.0/3.5/4.0/4,5  lunghezze mm 9-12-15-20-30-40 , accetta guida 0.014”</t>
  </si>
  <si>
    <t>CATETERE A PALLONCINO A RILASCIO DI FARMACO PER PICCOLI VASI</t>
  </si>
  <si>
    <t xml:space="preserve">Pallone a rilascio di paclitaxel con strato di idrogel di protezione che permetta la manipolazione del pallone, e consenta di evitare la predilatazione e la perdita di farmaco nella navigazione. Gamma comprensiva di palloni RX e con diam. Da 1,5mm a 6mm con lunghezze di pallone da 10mm a 80mm.  </t>
  </si>
  <si>
    <t>Guida per angioplastica 0.014” 0.018” 0.035” anima in acciaio ad elemento unico. S’interrompe a 5 cm dalla punta ed è collegata con essa tramite un sottile filo di sicurezza, consente un elevato supporto, rivestimento lubrificante applicato a doppio strato nei 30 cm. distali per una grande scorrevolezza. La punta ha un rivestimento in platino di 5 cm., la guida è preformabile, lungh. 190 cm. estendibile tramite il sistema “DOC” di lungh. 145 cm</t>
  </si>
  <si>
    <t>Guide idrofiliche in nitinol, , rivestimento esterno in poliuretano con punta distale spiralata in platino inclinata o dritta  da .018, .035 e .038inch lunghezza 145, 180, 260 e 300cm. con sezione del corpo differenziate</t>
  </si>
  <si>
    <t>In acciaio inox con rivestimento in PTFE. Diametro 0.014”, 0.018”, 0.020” e 0.025”. Lunghezze : 180 ca. e da scambio. Distale flessibile di varie lunghezze.  Punta diritta/a J o preformabile in platino o equivalente</t>
  </si>
  <si>
    <t>In acciaio inox, deve essere interamente rivestita in PTFE. I 10/15 centimetri distali, flessibili, devono essere altamente radiopachi. Devono essere dotati di una punta preformabile  configurata a J e a C, morbida e atraumatica da 4 cm. Calibro 0.035”. Lungh. richieste 190 e 300 cm ca</t>
  </si>
  <si>
    <t>C010402020199</t>
  </si>
  <si>
    <t>C010402020101</t>
  </si>
  <si>
    <t>Catetere per PTA dei vasi sottogenicolari, OTW, con palloncino in polimero semicristallino a compliance controllata e rivestimento idrofobo anti-attrito. Compatibile con guida 0.018”.  Diametro del palloncino 2.5 -3.0 – 4.0 – 5.0 – 6.0 – 7.0;  lunghezza del palloncino :  20- 40 -60 – 80 – 120 – 170mm. Lunghezza utile catetere 90-130cm</t>
  </si>
  <si>
    <t>Catetere realizzato in duralyn con un’asta a doppio lume con rivestimento idrofobico palloncino compreso, profilo da 3F, lunghezza pallone da 2,4,6,10,12,15 e 20 cm, diametri da 2 a 6 mm comprese le mezze misure, pressione nominale a 6 Atm,  lunghezza catetere da 80 e 120 cm, compatibile con guide da .018”</t>
  </si>
  <si>
    <t>Catetere con costuzione OTW a lumi paralleli con calibro massimo di 5F, pallone in flexitec semicompliante e disponibile con diametro da 3 a 12 mm e lunghezza da 20 a 120 mm. Compatibilità con filo guida da 0,035”</t>
  </si>
  <si>
    <t>Presenza di rivestimento idrofilico sulla parte distale e sui coni del pallone. Compatibilità con introduttore da 5 Fr nei palloni di diametro fino a 7 mm. Lunghezza utile almeno fino a 130 cm con possibilità di lunghezze superiori su richiesta</t>
  </si>
  <si>
    <t>Catetere con costruzione OTW coassiale con calibro massimo di 3,9F con palloncino in flexitec semicompliante e disponibile nei diametri da 2,0 a 7,0 mm (con le mezze misure) e lunghezza da 20 fino a 150 mm. Compatibile con filo guida da 0,018” e con introduttore di 4F per palloni di diametro fino a 6 mm. Presenza di rivestimento idrofilico sulla parte distale e sui coni del pallone. Lunghezza utile del catetere almeno fino a 180 cm</t>
  </si>
  <si>
    <t>Pallone non compliante, da 5 F in materiale composito multistrato estremamente resistente, RBP tra le 20 e le 24 atm, catetere coassiale nella parte prossimale e a triplo lume nella parte distale e angolo di spalla rastremato. Compatibilità con guida .035i / diametri da 3 a 10 mm, lunghezze pallone da 1,5 a 20 cm , lunghezze catetere da 40 a 135 cm</t>
  </si>
  <si>
    <t>Catetere OTW  5 F a lumi paralleli, pallone in flexitec semicompliante con diametro da 3 a 12mm e lunghezza da 20 a 300 mm. Rivestimento idrofilico sulla parte distale e sui coni del pallone.</t>
  </si>
  <si>
    <t xml:space="preserve">Lunghezza utile fino a 130 cm. Coating LFC idrofilico. </t>
  </si>
  <si>
    <t>Il pallone presenta un ripiegamento a trifoglio (Trifold), e sei piege (Sixfold) per  quelli di diametro compreso tra 7 e 9 mm, per ridurre al minimo il problema dell’effetto ali e miniaturizzare il diametro dell’introduttore richiesto. Pallone in mescola Pebax-Nylon con tecnologia “Quadflex” (test 40 gonfiaggi). Accetta guida da 0.18;  Il profilo del catetere nel segmento distale è &lt; 3 F. Lunghezza del pallone da 20 a 120 mm; Diametro del pallone da 2.0 a 9.0 mm; Lunghezza del catetere 75 e 130 cm di shaft; Introduttore richiesto 4/5 F</t>
  </si>
  <si>
    <t>pallone “monorail” 0.014” dotato di palloncino in xelon  con profilo della punta poliammidica, combinato con lo stelo sottile in nylon garantiscono eccellenti prestazioni di manovrabilità. Il palloncino “compliante” pressione di dilatazione nominale 8Atm. Ipotubo d’acciaio rivestito in nylon lungo 110 cm. di 3.3Fr. Diametri 4-4,5-5-5,5-6-6,5-7,0 mm lungh. 15-20-30-40mm con stelo da 75 cm e 135 cm</t>
  </si>
  <si>
    <t>Catetere a palloncino in duralyn monorail con shaft da 3,3 fr a doppio lume siliconato, punta flessibile rastremata, marker radiopachi per tutti i diametri e lunghezze,  guida accettata da .014”, diametri del pallone da 4-4,5-5-5,5-6-7, lunghezze da 15,20,30,40 mm, lunghezza del catetere 140 cm</t>
  </si>
  <si>
    <t xml:space="preserve">Catetere a palloncino per PTA a doppio lume con costruzione  OTW compatibile con filo guida da 0.035’’. Corpo del catetere in pebax, palloncino in  nylon con tecnologia Checker Flex Points ; Lunghezze pallone da 2 a 15 cm, diametri da 4 a 10 mm. Compatibile con introduttore 5 F nel diametro 7 mm , lunghezza 4 cm . Lunghezze corpo catetere nelle versioni da 80 cm e 135 cm .   </t>
  </si>
  <si>
    <t>Catetere a palloncino medicato per angioplastica dei vasi periferici per PTA con costruzione OTW con corpo da 5-6 Fr ,con palloncino semicompliante in Flexitec Xtreme a rilascio di paclitaxel mediante tecnologia FreePac disponibile nei diametri da 4.0 a 7.0 mm e lunghezza da 40 fino a 120 mm. Compatibile con filo guida da 0,035” e introduttore 5 e 6 Fr. Lunghezza utile del catetere di 80 e 130cm.</t>
  </si>
  <si>
    <t>Catetere a palloncino medicato per angioplastica dei vasi periferici distali (sotto il ginocchio) per PTA con costruzione OTW con corpo da 2.8 F nella parte distale, con palloncino semicompliante in Flexitec Ultra a rilascio di paclitaxel mediante tecnologia FreePac disponibile nei diametri da 2,0 a 4,0 mm e lunghezza da 40 fino a 120 mm.  Compatibile con filo guida da 0,014” e introduttore 4 F. Profilo di ingresso di 0,017”. Lunghezza utile del catetere di 120 e 150 cm.</t>
  </si>
  <si>
    <t>catetere per PTA monorail con palloncino semicompliante per angioplastica ad azione concentrata FFP, con meccanismo di dilatazione arteriosa a doppio Filo guida, una da 0.010” e uno da 0.014” oppure 0.018”, porzione  monorail lunga 18 mm, 2 marker radiopachi sul filo guida integrato e 2 nel corpo del catetere, palloncino in pebax diametri da 2 a 7 mm, lunghezze da 2 a 30 cm.</t>
  </si>
  <si>
    <t xml:space="preserve">Cateteri OTW compatibili con guida 0.014” e 0.018” con palloncino a bassa complicanza in Pebax ; corpo del catetere in co-polimero , punta rastremata e traumatica, rivestimento nella parte distale, richiede introduttori da 4 a 6 Fr completo di dispositivo per il riavvolgimento situato sul corpo del catetere e di uno stiletto per facilitare il riavvolgimento e ripiegamento del palloncino. Per catetere con guida da 0.014” lunghezze pallone 2-4-8-12-15-22, diametri pallone da 1.5 a 5 mm con mezze misure , corpo catetere da 150 cm;  per catetere con guida 0.018” lunghezze pallone 2-4-6-8-10-12-15-22, diametri pallone da 2 a 9 mm, corpo catetere da 75 e 130 cm. </t>
  </si>
  <si>
    <t>PALLONI PER ANGIOPLASTICA PERIFERICI 0.035”</t>
  </si>
  <si>
    <t xml:space="preserve">Palloni OTW per angioplastica compatibili con guida .035” ed introduttore 5F-6F, shaft a doppio lume, semicomplianti in nylon rivestito in PVP, shaft idrofilico da cm 40-80-135, RBP max 20 atm, punta rastremata con profilo 0.041”, crossing profile da 0.061” a 0.092”, diametri 3-4-5-6-7-8-9-10-12 lunghezze 15-20-30-40-60-80-100-120-150-200. </t>
  </si>
  <si>
    <t>PALLONI RX PER ANGIOPLASTICA PERIFERICA 0.014”</t>
  </si>
  <si>
    <t xml:space="preserve">Palloni Rapid Exchange per angioplastica compatibili con guida .014” ed introduttore 4F, shaft coassiale, disegno esclusivo per il trattamento delle patologie BTK, shaft idrofilico da cm 90-170, porta di scambio resistente a  pressioni paragonabili a quelle di un catetere a palloncino OTW, punta rastremata con profilo 0.0168”, crossing profile da 0.0299” a 0.0368” - misure disponibili:  diametri mm 2.0-2.5-3.0-3.5-4.0 lunghezze mm 20-40-80-120-150-210. </t>
  </si>
  <si>
    <t>Pallone idrofobico non compliante in PET dedicato per vasi di grosso calibro e compatibile con filo guida 0.035": possibilità d'impiego su grandi vasi con diametro da 12 a 28mm. Catetere con lunghezza utile di 100cm per introduttore minimo compatibile nei diametri maggiori di 12F per minimizzare l'invasività della procedura. Disponibile in due lunghezze 20 e  40mm ideali sia per la pre-dilatazione che per la post-dilatazione intrastent.</t>
  </si>
  <si>
    <t>Catetere per PTAda 035 a doppio lume per il trattamento delle stenosi e shunt dialitici nativi o sintetici.Doppio marker radiopaco in platino iridio.Punta rastremata radiopaca in tungsteno di 6mm RBP fino a 20ATM.Diametri da 4 a 10mm e lunghezze da 20 a 60mm.Lunghezza dello stelo da 40 e 80cm.Materiale in duralin avvolto con 3 o  5  ali per avere un profilo minimo di 5fr.Lume della guida e 30cm distali rivestiti in silicone.</t>
  </si>
  <si>
    <t>Catetere a palloncino per PTA di vasi periferici,stelo a doppio lume,rivestiti internamente ed esternamente con polimero MDX idrofobico sistema over the wire compatibili con guide 0.35 Profilo 5Fr.Diametri da 3 a 12mm e lunghezze da due a 22cm.Stelo da 80 e 135cm.RBP fino a 18atm.Compliance inferiore al 10%.Spalla corta.Materiale in duralyn con 5 pieghe per minimizzare il profilo primario e secondario.Punta rastremata di 7,5 mm</t>
  </si>
  <si>
    <t>Catetere per PTA dei vasi periferici distali over the wire semicomplianti compatibili con guida da 0,14”e coating idrofobico in silicone del pallone e dello shaft.Eccellente profilo e spinta del catetere per i vasi dell’arcata plantare.Diametro del pallone da 1.25 a 5mm,lunghezza da 1,5 a 28 cm e shaft di almeno 150 cmed RBP fino a 16ATM.Compatibilita’ introduttore max 4FR.Crossing profile non superione a 0.94mm per i piu’ piccoli che li rendono compatibili con l’inserimento all’interno dei cateteri</t>
  </si>
  <si>
    <t xml:space="preserve">Pallone a rilascio di farmanco (paclitaxel) con strato di protezione che permetta di manipolare il pallone,di evitare la predilatazione e la dispersione di farmaco durante la navigazione.Gamma comprensiva di palloni OTW con diametri da 1,5 a14mm e lunghezze del pallone da 10mm a 250 mm, accettano guida  max da 018 ''. </t>
  </si>
  <si>
    <t>CATETERE PER PTA A RILASCIO DI FARMACO GUIDA 0,35  A BASSA DISPERSIONE</t>
  </si>
  <si>
    <t>Catetere OTW periferico con palloncino semicompliante a rilascio di farmaco antiproliferativo  Paclitaxel con concentrazione uniforme di 2 µg/mm² in formulazione speciale contenente Polisorbato e Sorbitolo. Palloncini nelle misure : diametri 4.0/5.0/6.0, lunghezze 40/60/80/100/120/150 nei cateteri che accettano guida da 0.035”, lunghezza corpo 130 cm.</t>
  </si>
  <si>
    <t>CATETERE PER PTA A RILASCIO DI FARMACO GUIDA 0,14  A BASSA DISPERSIONE</t>
  </si>
  <si>
    <t xml:space="preserve">Catetere OTW periferico con palloncino semicompliante a rilascio di farmaco antiproliferativo  Paclitaxel con concentrazione uniforme di 2 µg/mm² in formulazione speciale contenente Polisorbato e Sorbitolo. Palloncini nelle misure: diam. 2.0/2.5/3.0/3.5/4.0 lunghezze 40/80//120 nei cateteri che accettano guida 0.014” , lunghezza corpo 150 cm </t>
  </si>
  <si>
    <t xml:space="preserve">P07040199  </t>
  </si>
  <si>
    <t xml:space="preserve">CORPO PRINCIPALE </t>
  </si>
  <si>
    <t>Endoprotesi biforcata per il trattamento di AAA in dacron multifilamento e stent in nitinol elettropulito. Stent soprarenale dotato di ancore di fissaggio e stent sotorenale a forma di “M” per il trattamento di angolazioni fino a 75° e colletti fino a 10 mm.  Sistema di rilascio a vite micrometrica a basso profilo con sistema “capture tip” e guaina idrofilica. Diametri prossimali da 23 a 36 mm; diametri distali da 13 a 20 mm; lunghezze 120, 145, 170 mm</t>
  </si>
  <si>
    <t xml:space="preserve"> GAMBA CONTROLATERALE </t>
  </si>
  <si>
    <t xml:space="preserve">Gamba controlaterale in dacron multifilamento e stent in nitinol elettropulito, configurazione Open Web prossimale. Sistema di rilascio a vite micrometrica a basso profilo con guaina idrofilica. </t>
  </si>
  <si>
    <t>Diametri distali da 10 a 28 mm, lunghezze: 80 – 90 – 120 – 156 – 199 mm</t>
  </si>
  <si>
    <t xml:space="preserve"> ESTENSIONI  AORTICHE </t>
  </si>
  <si>
    <t>Estensione per corpo principale in dacron e nitinol elettropulito. Stent soprarenale dotato di ancore di fissaggio. Sistema di fissaggio a vite micrometrica a basso profilo con sistema capture tip e guaina idrofilica. Diametri prossimali da 23 a 36 mm, lunghezza 45 mm</t>
  </si>
  <si>
    <t xml:space="preserve"> ESTENSIONI  ILIACHE </t>
  </si>
  <si>
    <t>Estensione iliaca in dacron e nitinol elettropulito. Sistema di rilascio a vite micrometrica a basso profilo con guaina idrofilica. Diametri distali da 10 a 28 mm, lunghezza 80 mm.</t>
  </si>
  <si>
    <t xml:space="preserve">TUBO AORTICO  </t>
  </si>
  <si>
    <t xml:space="preserve">Endoprotesi per il trattamento di AAA in dacron multifilamento e stent in nitinol elettropulito. </t>
  </si>
  <si>
    <t>Stent soprarenale dotato di ancore di fissaggio e stent sottorenale a forma di “M” per il trattamento di angolazioni fino a 75° e colletti fino a 10 mm. Sistema di rilascio a vite micrometrica a basso profilo con sistema capture tip e guaina idrofilica.</t>
  </si>
  <si>
    <t>Diametri prossimali da 23 a 36 mm, lunghezze da 70 mm.</t>
  </si>
  <si>
    <t xml:space="preserve">ENDOPROTESI  AORTO  MONOILIACA  </t>
  </si>
  <si>
    <t>Utilizzabile in abbinamento ad estensioni iliache distali e all’occlusore controlaterale per il trattamento di aneurismi in emergenza.</t>
  </si>
  <si>
    <t>Diametri prossimali da 23 a 36 mm, lunghezza 105  mm.</t>
  </si>
  <si>
    <t>Totale base d’asta</t>
  </si>
  <si>
    <t>C019010</t>
  </si>
  <si>
    <t>MICROCATETERE ARMATO PER CTO</t>
  </si>
  <si>
    <t>Microcatetere armato per CTO, rivestimento idrofilico lungo 65 cm, pressione di lavoro 5,520 Kpa, punta dritta, 2,2 e 2,6 F, con marker radiopaco distale.</t>
  </si>
  <si>
    <t>Completo di stiletto e connettore a Y</t>
  </si>
  <si>
    <t>CATETERE DOPPIO LUME RX-OTW</t>
  </si>
  <si>
    <t>C0104010203</t>
  </si>
  <si>
    <t>Catetere doppio lume idrofilico monorail e ower the wire compatibile filo guida 0.014” e catetere guida 5Fr. che permette lo scambio della guida e tramite lume OTW, di infondere farmaci in situ, dotato di 2 marker, lunghezza catetere 140cm</t>
  </si>
  <si>
    <t>CATETERI CON SISTEMA DI RIENTRO PER DISOSTRUZIONE OCCLUSIONI CRONICHE</t>
  </si>
  <si>
    <t>P0704020209</t>
  </si>
  <si>
    <t>Catetere sterile,monouso destinato a facilitare il pilotaggio e il posizionamento di guide da 0.014  nel sistema vascolare periferico mediante introduzione percutanea.Ago presente all’interno e per tutta la lunghezza  del catetere per trasportare il dispositivo.L’ago deve essere attivato dall’operatore tramite un meccanismo prossimale.Misure ago 22gauge lunghezza 14 mm .Lunghezza shaft 120cm compatibile con introduttore da 6fr</t>
  </si>
  <si>
    <t>deve essere costituito da un catetere precurvabile  e sulla punta prossimale guaina di protezione antikinking.  Snare in nitinol con cappio atraumatico con loop di calibro di  25 mm. Il coil che ricopre il cappio deve essere in tungsteno placcato oro al fine di aumentare la visibilità sotto scopia.  Il sistema si presenta a doppio lume, uno occupato dallo snare, l’altro invece occupato dalla guida da 150 cm che consente di agevolare il recupero dei corpi estranei privi d’estremità. Lunghezza del catetere 110; Introduttore richiesto Fr 8</t>
  </si>
  <si>
    <t>MICROCATETERE PER OCCLUSIONI CRONICHE</t>
  </si>
  <si>
    <t>Microcatetere (channel dilator) per occlusioni croniche coronariche e periferiche, composto da 10 guide intrecciate (8 piccole e 2 grosse), struttura a vite, 5 cm distali in miscela di tungsteno, 60 cm distali con copertura idrofilica, shaft distale 2.6 F, prossimale 2.8 F, lunghezze 135 e 150 cm, compatibilità catetere 5 F, compatibilità guida .014”</t>
  </si>
  <si>
    <t>Microcatetere dilatatore a penetrazione di ostruzioni in procedure CTO cardiologiche,  struttura composta da 8 fili guida di acciaio intrecciate all’interno di una struttura a spirale che permette un alto potere di penetrazione mediante avvitamento nella lesione, marker distale radiopaco 1 mm, 2.1 e 2.6 Fr, parte flessibile rispettivamente 15-13 cm, lunghezza 135 cm, guida compatibile .014”</t>
  </si>
  <si>
    <r>
      <t>Palloncino a rilascio di farmaco in versione Monorail (guida 0,014”). Palloncini di diametro da 2,0 a 4,0mm e di lunghezza da 15 a 30mm. Catetere di linghezza 140cm. Farmaco Paclitaxel in formulazione nanocristalli 3,0 mg/mm</t>
    </r>
    <r>
      <rPr>
        <vertAlign val="superscript"/>
        <sz val="12"/>
        <color theme="1"/>
        <rFont val="Calibri"/>
        <family val="2"/>
        <scheme val="minor"/>
      </rPr>
      <t xml:space="preserve">2  </t>
    </r>
    <r>
      <rPr>
        <sz val="12"/>
        <color theme="1"/>
        <rFont val="Calibri"/>
        <family val="2"/>
        <scheme val="minor"/>
      </rPr>
      <t>tecnica di fissaggio del farmaco a gradiente, cioè inserito sotto la matrice dell’ eccipiente acido scellolico.</t>
    </r>
  </si>
  <si>
    <t>Valvola Copilot con diametro interno 0.096” con particolare guarnizione di bloccaggio con  maglia metallica integrata a molla per una perfetta tenuta ai fluidi e guarnizione di ritenzione</t>
  </si>
  <si>
    <t>Telino in antimonio e bismuto,privo di piombo,grado di protezioni radiazioni pari al  75 kVp to 90 kVp o 0,125mm pb equivalenti.</t>
  </si>
  <si>
    <t>Introduttore per l’inserimento percutaneo in arteria di dispositivi vascolari dotato di valvola in silicone con sei tagli disposti a spirale e siliconati interamente. Lunghezze 5,5-7,5-11-23cm ; diam. Da 4 a 11F. Le componenti dell’introduttore dovranno essere così fatte : cannula in doppio strato di polietilene ad alta e bassa densità, rastremato in punta con rivestimento in silicone interno ed esterno, munita di collare di sutura. Si richiedono i seguenti accessori : dilatatore rastremato in poliestere e nylon per i diam. 4 e 5F, con siliconatura interna ed esterna, lunghezza 14,5-15,8-17,8-19 cm ; miniguida con punta preformata a J e dritta lunga 45cm, diam. .021, .035, .038 inch ; rubinetto a tre vie, via laterale lunga 22cm ; otturatori da 13 e 27,5 cm, diam. Da 4 a 9F</t>
  </si>
  <si>
    <t>INTRODUTTORI  C0502</t>
  </si>
  <si>
    <t>INTRODUTTORE CON VALVOLA EMOSTATICA C0502</t>
  </si>
  <si>
    <t>INTRODUTTORE PER ARTERIA RADIALE  C0504</t>
  </si>
  <si>
    <t>INTRODUTTORE PER BIOTOMO VIA FEMOR. E GIUG.C0502</t>
  </si>
  <si>
    <t>INTRODUTTORE VALVOLATO PER GROSSI VASI   C0502</t>
  </si>
  <si>
    <t>INTRODUTTORE ARMATO PER RADIALE  C0504</t>
  </si>
  <si>
    <t>INTRODUTTORE ARMATO PER PERIFERIA (CROSS OVER) C0502</t>
  </si>
  <si>
    <t xml:space="preserve">INTRODUTTORE VALVOLATO ARTERIOSO </t>
  </si>
  <si>
    <t>INTRODUTTORE IDROFILICO PER CAROTIDE  C0502</t>
  </si>
  <si>
    <t>SET INTRODUZIONE C0504</t>
  </si>
  <si>
    <t>GUIDE DIAGNOSTICHE C04010102</t>
  </si>
  <si>
    <t>CATETERI-DIAGNOSTICI IDROFILICI       C0104010101</t>
  </si>
  <si>
    <t>CATETERI ANGIOGRAFICI  C0104010101</t>
  </si>
  <si>
    <t>CATETERE ANGIOGRAFICO  C0104010101</t>
  </si>
  <si>
    <t>CATETERE ANGIOGRAFICO   IDROFILICO  C0104010101</t>
  </si>
  <si>
    <t>CATETERE GUIDA SHEATHLESS   C0104010202</t>
  </si>
  <si>
    <t>CATETERE AMPIO LUME  C0104010202</t>
  </si>
  <si>
    <t>CATETERE IDROFILICO PER ANGIOPLASTICA CAROTIDEA  C0104020204</t>
  </si>
  <si>
    <t>CATETERE GUIDA PER INTERVENTISTICA CAROTIDEA CON ACCESSO COMPLESSO  C0104020204</t>
  </si>
  <si>
    <t>GUIDA PER PTCA  C04020201</t>
  </si>
  <si>
    <t>FILO GUIDA INTERVENTISTiCO C04020201</t>
  </si>
  <si>
    <t>GUIDA INTERVENTISTICA C04020201</t>
  </si>
  <si>
    <t>Guida per PTCA C04020201</t>
  </si>
  <si>
    <t>FILO GUIDA INTRACORONARICO C04020201</t>
  </si>
  <si>
    <t>GUIDE PER ANGIOPLASTICHE   C04020201</t>
  </si>
  <si>
    <t>MICROGUIDA PER CORONARIE C040202201</t>
  </si>
  <si>
    <t>totale lotto</t>
  </si>
  <si>
    <t>GUIDA ANGIOGRAFICA CON BUON SUPPORTO  C04020201</t>
  </si>
  <si>
    <t>GUIDA PER ANGIOPLASTICA CORONARICA C04020201</t>
  </si>
  <si>
    <t xml:space="preserve"> CAT. PER PTCA AD ELEVATO SCIVOLAMENTO  C010401020101</t>
  </si>
  <si>
    <t>CAT. PER PTCA MEDICATO C010401020199</t>
  </si>
  <si>
    <t>CAT. PER PTCA IN CTO C010401020101</t>
  </si>
  <si>
    <t>Dispositivo per occlusioni croniche coronariche C01040199</t>
  </si>
  <si>
    <t>CATETERE PER PTCA C010401020101</t>
  </si>
  <si>
    <t>LOCK PERICARDIOCENTESI A060205</t>
  </si>
  <si>
    <t>Composto da:1 vassoio per confezionamento grande; 1 telo copertura paziente in tnt quadriaccoppiato superassorbente con grammatura non inferiore a 111 gr/mq. Misura 200x280. Bande laterali totalmente trasparenti, non incollate ma estruse dal telo senza giunzioni di alcun tipo per impedire il passaggio di liquidi e batteri. Accessi femorali e per vena succlavia; 1 telo copertura tavolo in triaccoppiato cm 150x190; 1 flacone da 100 ml di soluzione disinfettante iodopovidone Esojod 100 A.I.C. (sterile inserito all’interno del custom pack) pronta all’uso per la disinfezione della cute lesa; 3 teli con lato adesivo cm 75x90; 1 cuffia per I.B. cm 75x90; 6 spugne con manico per disinfezione della cute lunghe almeno 23 cm; 2 camici avvolgenti rinforzati in sontara: 1 misura XL, 1 misura L; 40 compresse di garza con filo radiopaco cm 10x10 16 strati;.2 clamps fermatelo; 3 ciotole rotonde: 2 da 500 ml; 1 da 1000ml; 4 salviette assorbenti cm 40x50; 1 bisturi monouso con lama n.22; 1 elettrocauterio monouso; 1 elettrobisturi monouso a punta con cavo da 5 m;1 placca di riscontro per elettrobisturi monopolare; 2 kit introduttore 9Fr tipo peel-away cm 13.5 con dilatatore e guida; 3 Paia di guanti con polvere imbustati singolarmente con forma anatomica, dita curvate, colore naturale, superficie microruvida sul palmo e polsino con bordo arrotondato di cui 1 misura 6,5; 2 misura 7,5; 1 filo di sutura sintetica riassorbibile tipo 3/0, 75cm, con ago curvo 24mm 3/8 c; 1 filo di sutura naturale non riassorbibile cal. 2, 75cm, con ago curvo 30mm 3/8c; 1 telo da incisione cm 70x50 con doppia cimosa laterale spessore del film 25micron; 1 ago per puntura succlavia con rivestimento in PTFE nero per un migliore scivolamento e visibilità ottimale; 1 bulbo introduttore; 4 Elettrodi monouso latex free per ECG in FOAM dimensioni 42x36mm. mm. con bottone centrale in Ag/AgCl e gel solido conduttivo creato in una formulazione idrogel polimerizzato non irritante, non sensibilizzante e non tossico per la pelle. Adesivo medicale forte e tenace; 4 siringhe di cui 1 da 20cc con ago 21G e 3 da 10cc; 1 cavo monouso bipolare per analisi di soglia da 2 metri con pin esposto per analizzatore;1 kit di ferri chirurgici in acciaio inox monouso comprendente: 2 pinze chirurgiche da 14cm, 2 pinze anatomiche da 14 cm, 1 pinza per tamponi da 15 cm, 1 pinza curva da 16 cm; 1 forbice retta da 18cm; 1 forbice curva da 18cm, 1 porta aghi da 18cm; 1 divaricatore atraumatico da 16.5cm.Le dimensioni di alcuni componenti come teli, camici, cuffie e prolunghe potranno subire variazioni, dopo l’aggiudicazione, in funzione delle esigenze di ciascuna U.O. afferente al bacino.</t>
  </si>
  <si>
    <t>KIT PER IMPIANTO PACE-MAKER E DEFIBRILLATORI CO2199</t>
  </si>
  <si>
    <t>Composto da:1 vassoio per confezionamento grande; 1 telo copertura paziente in tnt quadriaccoppiato superassorbente con grammatura non inferiore a 111 gr/mq. Misura 200x280. Bande laterali totalmente trasparenti, non incollate ma estruse dal telo senza giunzioni di alcun tipo per impedire il passaggio di liquidi e batteri. Accessi femorali e per vena succlavia; 1 telo copertura tavolo in triaccoppiato cm 150x190; 2 teli cm 150x190 con foro centrale cm 12x8 con film da incisione;1 flacone da 100 ml di soluzione disinfettante iodopovidone Esojod 100 A.I.C. (sterile inserito all’interno del custom pack) pronta all’uso per la disinfezione della cute lesa; 3 teli con lato adesivo cm 75x90; 1 cuffia per I.B. cm 100; 6 spugne con manico per disinfezione della cute lunghe almeno 23 cm; 3 camici avvolgenti rinforzati in sontara: 2 misura XL, 1 misura L; 30 compresse di garza con filo radiopaco cm 10x10 16 strati; 2 clamps fermatelo; 3 ciotole rotonde: 2 da 500 ml; 1 da 1000ml; 6 salviette assorbenti cm 40x50; 1 bisturi monouso con lama n.11; 4 kit introduttore valvolati, con dilatatore e guide cm 11: 1 da 8Fr e 3 da 6 Fr; 4 Paia di guanti con polvere imbustati singolarmente con forma anatomica, dita curvate, colore naturale, superficie microruvida sul palmo e polsino con bordo arrotondato di cui 1 misura 6,5; 3 misura 7,5; 1 filo di sutura sintetica riassorbibile tipo 3/0, 75cm, con ago curvo 24mm 3/8 c; 1 filo di sutura naturale non riassorbibile cal. 2, 75cm, con ago curvo 30mm 3/8c; 1 telo da incisione cm 70x50 con doppia cimosa laterale spessore del film 25micron; 4 ago per arteriosa con rivestimento in PTFE nero per un migliore scivolamento e visibilità ottimale; 1 bulbo introduttore; 10 Elettrodi monouso latex free per ECG in FOAM dimensioni 42x36mm. mm. con bottone centrale in Ag/AgCl e gel solido conduttivo creato in una formulazione idrogel polimerizzato non irritante, non sensibilizzante e non tossico per la pelle. Adesivo medicale forte e tenace; 5 siringhe di cui 1 da 20cc con ago 21G e 4 da 10cc.</t>
  </si>
  <si>
    <t>KIT PER ELETTROFISIOLOGIA C020199</t>
  </si>
  <si>
    <t>VALVOLA PER PTCA CON CHIUSURA A SCATTO C900101</t>
  </si>
  <si>
    <t>Torquer Devices C0480</t>
  </si>
  <si>
    <t>AGO PASSAGUIDA A019013</t>
  </si>
  <si>
    <t>CONNET. A Y PER PTCA CON APERTURA A PRESSIONE C900101</t>
  </si>
  <si>
    <t>TELINO PROTEZIONE RADIAZIONI RIFLESSE  T030499</t>
  </si>
  <si>
    <t>Telino protezione radiazioni riflesse del paziente che esegue esame angiografico.  Telino in antimonio e bismuto, privo di piombo,grado di protezioni radiazioni pari al  75 kVp to 90 kVp o 0,125mm pb equivalenti.</t>
  </si>
  <si>
    <t>DISPOSITIVO DI GONFIAGGIO A020199</t>
  </si>
  <si>
    <t xml:space="preserve">Dispositivo di gonfiaggio in policarbonato trasparente dotato di manometro analogico.Formato a pistola con impugnatura ergonomica.Pressione fino a 30 atm Capacità 20 cc.Kit completo di sistema di gonfiaggio, rubinetto a 3 vie, torquer, adattatore, introduttore per guida </t>
  </si>
  <si>
    <t>Dispositivo di gonfiaggio che offre un alto rendimento a pressione elevata; la capacità di gonfiaggio da 0 a 26 ATM copre tutte le necessità di gonfiaggio.Siringa per insufflazione (di capacità 20cc) dotata di un manometro analogico a doppia scala per il monitoraggio della pressione di gonfiaggio in atm e in psi. Presenta una regolazione micrometrica (a vite) dello stantuffo e una filettatura ridotta del pistone per diminuire il numero di giri necessari a sgonfiare il palloncino. Dotato inoltre di un sistema di gonfiaggio e sgonfiaggio rapido azionato da un bottone che sblocca lo stantuffo, situato in una posizione latarale ergonometrica. Stantuffo munito di blocco a fondo corsa. Il cilindro è trasparente per poter visualizzare eventuali bolle d’aria. Manometro angolato per facilitare la lettura ed è dotato di una scala delle pressioni luminiscente di color giallo ben visibile.</t>
  </si>
  <si>
    <t>DISPOSITIVO DI GONFIAGGIO PER  PTCA A020199</t>
  </si>
  <si>
    <t>Introduttore di grosso calibro idrofilo con basso profilo di ingresso. Pallone interno per espansione della guaina fino al diametro nominale. Guaina con valvola antireflusso in silicone. Via laterale con rubinetto a tre vie. Diametri interni: da 14 a 21 Fr Lunghezze: 25 e 35 cm Profili di ingresso: da 11 a 14 Fr</t>
  </si>
  <si>
    <t>INTRODUTTORE TRANSFEMORALE BALLOON EXPANDABLE   C0502</t>
  </si>
  <si>
    <t>Introduttore per accesso radiale con rivestimento idrofilico in M Coat da 5 F e 6 F   nelle versioni:Con ago cannula da 20 G– Lunghezza introduttore 10 cm – 16 cm – 25 cm.Con ago metallico da 21 G. Lunghezza introduttore 10 cm – 16 cm – 25 cm.Dotato di introduttore, dilatatore e miniguida metallica</t>
  </si>
  <si>
    <t>INTRODUTTORE PER ARTERIA RADIALE C0504</t>
  </si>
  <si>
    <t>INTRODUTTORE ARMATO RADIOPACO ANTI-KINKING C0502</t>
  </si>
  <si>
    <t xml:space="preserve">Corpo dell’introduttore realizzato con spirale di acciaio anti-inginocchiamento, rivestita in poliuretano.    </t>
  </si>
  <si>
    <t>FILO GUIDA INTRACORONARICO  C04020201</t>
  </si>
  <si>
    <r>
      <t>Filo guida angiografico con punta distale dritta e preformabile ed estremità prossimale</t>
    </r>
    <r>
      <rPr>
        <sz val="12"/>
        <color rgb="FFFF0000"/>
        <rFont val="Calibri"/>
        <family val="2"/>
        <scheme val="minor"/>
      </rPr>
      <t xml:space="preserve"> collegabile all’estensione del filo guida DOC.Estremità distale a spirale con copertura polimerica fino a 5 mm dalla punta.Rastrematura della punta da 0.012” a 0.009” Anima interna in acciaio con unico filamento che si estende dal tratto prossimale fino a quello distale  Il tratto distale del filo guida è provvisto di una combinazione di rastremature standard e di rastrematura parabolica.Disegno della punta core-to-tip Disponibili con diverse grammature della punta (da 4.8 a 13.3 grammi). Rivestimento idrofilico Turbocoat e rivestimento in poliuretano. Tratto prossimale del filo guida rivestito di PTFE con un secondo rivestimento idrofobico. Spirale distale radiopaca lunga 3 cm.</t>
    </r>
  </si>
  <si>
    <t>FILO GUIDA INTRACORONARICO E PERIFERICO C04020101</t>
  </si>
  <si>
    <t>Rivestimento in PTFE nella parte prossimale e rivestimento idrofilico nella parte distale.Filo guida angiografico di diametro 0,018"con anima interna in acciaio e disegno core to tip.Disponibile nelle lunghezze da 145 a 300 cm. Punta radiopaca in platino non ricoperta con profilo rastremato disponibile da 0.018" a 0.0125"; grammatura della punta disponibile da 4 a 30 grammi.</t>
  </si>
  <si>
    <t>Pressione nominale 12 ATMRPB: 20 ATM: 2.0-4.0 mm            18 ATM: 4.5-5.0 mm  Sistema di scoppio: Longitudinale Profilo d’ingresso di 0,017”; marker in Platino-Iridio pressati sul corpo del catetere e non incollati. Palloncino a triplice piegatura. Materiale pallone: non-complainte (Opti Q balloon material) Rivestimento: idrofili (BioslideTM) e idrofobi (XtraTM)Lunghezze: 6mm, 8mm, 12mm, 15mm, 20mm, 30mm Diametri: 2.0, 2.25, 2.5, 2.75, 3.00, 3.25, 3.50, 3.75, 4.00, 4.50, 5.00 La lunghezza del catetere è di 143 cm</t>
  </si>
  <si>
    <t>CATETERI A PALLONCINO A COMPLIANZA RIDOTTA PER LA PRE-DILATAZIONE DI LESIONI RESISTENTI E PER LA POST-DILATAZIONE DI STENT C010401020101</t>
  </si>
  <si>
    <t>Catetere con palloncino a bassa complianza in nylon ricoperto di silicone, bassissimo profilo ed elevata resistenza per angioplastica coronarica particolarmente indicato nelle occlusioni croniche totali o subocclusive, nel recrossing delle maglie dello stent e apertura nei rami collaterali e nelle biforcazioni. Con speciale ricopertura del pallone "Easy Insert "  per agevolare l’inserzione.Con profilo d’ingresso non superiore a .0,16”Presenza di un unico marker radiopaco nel tratto prossimale nei diametri 0.85 – 1.10 – 1.50.Diametri : 0.85 - 1.10 - 1.50 - 2.00 - 2.50 - 3.00 - 3.50 - 4.00 mm.Lunghezze 10 – 12 – 15 – 17 – 20 – 22 mm.Versioni Scambio Rapido e Over The Wire</t>
  </si>
  <si>
    <t>Catetere a scambio rapido dotato di palloncino non compliante con doppia parete in nylon con ricopertura patchwork capace di raggiungere 40 bar di pressione ad altissima sicurezza , indicato per la dilatazione di lesioni e la postdilatazione di stent in lesioni estremamente calcifiche.Con doppio marker in Platino Iridio.RBP 33 bar.Dotato di manometro dedicato che raggiunga la pressione di 40 bar.Compatibile con catetere guida da 5 Fr e scorrevole su filo guida da 0.014”Lunghezze 10-15-20 mm. nei diametri 1,5  2 - 2.5 - 3 - 3.5 – 4 mm.</t>
  </si>
  <si>
    <t>CAT. A PALLONCINO PER LESIONI CALCIFICHE.C010401020101</t>
  </si>
  <si>
    <t>CATETERE A PALLONCINO PER PTCA COMPLESSA C010401020101</t>
  </si>
  <si>
    <t>Catetere a palloncino con protuberanze in materiale polimerico denso che, su placche soft consente un grip ottimale evitando lo scivolamento del pallone durante il gonfiaggio; su placche calcifiche a pressioni elevate (RBP 22 atm) consente una maggiore forza di rottura sulla placca.  Misure disponibili:   Ø: 2.5, 3.0, 3.5, 4.0 mm;  Lungh.: 8, 15 e 20 mm</t>
  </si>
  <si>
    <t>Catetere a Palloncino per PTCA semicompliante, monorail, con rivestimento Hydro-X e procedimento di ripiegatura TiFo. Diametri: da 1,50 a 4,00 mm con ¼ di misura con lunghezze: 10, 12, 15, 20, 30 mm. Diametri: da 1,00 a 1,25 mm con lunghezze: 5, 8, 10,15 mm.Diametri da 1,00 a 2,00 mm disponibili anche con shaft lungo 150 cm</t>
  </si>
  <si>
    <t>CATETERE DILATATORE SEMICOMPLIANTE C010401020101</t>
  </si>
  <si>
    <t>CATETERE  PER PTCA CONICO C010401020101</t>
  </si>
  <si>
    <t>CATETERE A PALLONCINO MEDICATO A RILASCIO DI PACLITAXEL C010401020199</t>
  </si>
  <si>
    <t>CATETERE A PALLONCINO A RILASCIO DI PACLITAXEL E IOPROMIDE C010401020199</t>
  </si>
  <si>
    <t>PALLONE PER PTCA A RILASCIO DI FARMACO C010401020199</t>
  </si>
  <si>
    <t>GUIDA PER PERIFERIA E CAROTIDE C04020201</t>
  </si>
  <si>
    <t>GUIDA IDROFILICA INTERMEDIA C04020201</t>
  </si>
  <si>
    <t>GUIDA RIGIDA PER INTERVENTISTICA VASCOLARE C04020201</t>
  </si>
  <si>
    <t>GUIDA EXTRA RIGIDA TIPO MEIER PER INTERVENTISTICA VASCOLARE C04020201</t>
  </si>
  <si>
    <t>CAT. A PALL. PER PTA C010402020101</t>
  </si>
  <si>
    <t>CATETERE A PALLONCINO PER PICCOLI VASI C010402020101</t>
  </si>
  <si>
    <t>CATETERE OTW 5F PER PTA C010402020101</t>
  </si>
  <si>
    <t>CAT. OTW PER ANGIOPLASTICA PERIF. DEI PICCOLI VASI C010402020101</t>
  </si>
  <si>
    <t>Catetere con costruzione OTW coassiale con calibro massimo di 3,9F con palloncino semicompliante in flexitec e disponibile nei diametri da 1,5 a 4,0 mm e lunghezza da 20 fino a 120 mm. RBP ≥ 14 bar per tutte le misure. Compatibile con filo guida da 0,014” e introduttore 4F. Profilo di ingresso di 0,017”. Presenza di rivestimento idrofilico sulla parte distale e sul pallone. Si richiedono nelle seguenti misure:-Lunghezza utile di 120 cm e 150 cm.- Lunghezza utile da 150 cm a 210 cm CONICO</t>
  </si>
  <si>
    <t>CATETERE PER ANGIOPLASTICA DEI VASI PERIFERICI DISTALI (SOTTO IL GINOCCHIO) C010402020101</t>
  </si>
  <si>
    <t>PALLONCINO PER PTA PERIFERICA C010402020101</t>
  </si>
  <si>
    <t>Catetere con costruzione OTW coassiale con calibro massimo di 3.9Fr con palloncino semicompliante in Flexitec e diametri da 1.5 a 4.0mm e lunghezza da 20 a 120mm.Compatibile con filoguida da 0,014" ed introduttore 4Fr. Profilo d'ingresso 0,017" e rivestimento idrofilico sulla parte distale e sul pallone. Lunghezza utile da 120 a 210 cm.versione OTW e RX.</t>
  </si>
  <si>
    <t>CATETERE PER PTA  BTK DEDICATO C010402020101</t>
  </si>
  <si>
    <t>CATETERE OTW  5F PER PTA.C010402020101</t>
  </si>
  <si>
    <t>PALLONE SEMICOMPLIANTE PER DILATAZIONE DI PICCOLI VASI PERIFERICI TIPO “OVER THE WIRE”.C010402020101</t>
  </si>
  <si>
    <t>CATETERE PER DILATAZIONE CAROTIDEA C010402020101</t>
  </si>
  <si>
    <t>CATETERE A PALLONCINO A SCAMBIO RAPIDO PER PTA CAROTIDEA C010402020101</t>
  </si>
  <si>
    <t>CATETERE PER PTA C010402020101</t>
  </si>
  <si>
    <t>CATETERE DIPE PTA PERIFERICHE C010402020199</t>
  </si>
  <si>
    <t>CATETERE PER PTA VASI PERIFERICI MEDICATO C010402020101</t>
  </si>
  <si>
    <t>CATETERE PER PTA PICCOLI VASI C010402020101</t>
  </si>
  <si>
    <t>PALLONE PER PTA C010402020101</t>
  </si>
  <si>
    <r>
      <t>Semi compliante.su guida da 0,035”. Shaft con struttura ibrida, rinforzato nella parte prossimale da un'anima in acciaio inox. Rivestimento SiLX</t>
    </r>
    <r>
      <rPr>
        <vertAlign val="superscript"/>
        <sz val="12"/>
        <color theme="1"/>
        <rFont val="Calibri"/>
        <family val="2"/>
        <scheme val="minor"/>
      </rPr>
      <t>2®</t>
    </r>
    <r>
      <rPr>
        <sz val="12"/>
        <color theme="1"/>
        <rFont val="Calibri"/>
        <family val="2"/>
        <scheme val="minor"/>
      </rPr>
      <t xml:space="preserve"> nei 45 cm distali. Ingresso guida a 33 cm dal capo distale. Pallone in poliammide con marker radiopachi alle estremità del pallone.Lunghezza shaft: 135 cm.Lunghezze pallone: da 20 a 100 mm (in particolare: 20 - 40 – 60 – 80 - 100 mm)Lunghezze pallone: da 20 a 100 mm (in particolare: 20 - 40 – 60 – 80 - 100 mm)Diametri pallone: da 4 a 10 mm.(Profilo di ingresso: 0,047”)</t>
    </r>
  </si>
  <si>
    <t>PALLONE  PER PTA PERIFERICA.C010402020101</t>
  </si>
  <si>
    <t>Cateteri a palloncino per PTA,OTW in Pebax  compatibili con guida 0.014". Diametri richiesti da 1,2 - 1,5 - 2,0 mm lunghezze da 1,2 a 2,0 mm provvisti di un singolo marker posizionato al centro, per i diametri1,2 e 1,5 e doppio marker per il diametro 2,0mm. Profilo di punta ≤ 0,017" lunghezza punta ≤ 3mm. Punta, pallone ecatetere devono presentare doppio strato idrofilico. Compatibilità introduttori da  4F per tutte le misure. Lunghezza catetere 145cm</t>
  </si>
  <si>
    <t>CATETERE A PALLONCINO PER PTA C010402020101</t>
  </si>
  <si>
    <t>CATETERE PER PTA AD ALTAPRESSIONE C010402020101</t>
  </si>
  <si>
    <t>CATETERE PTA VASI DISTALI C010402020101</t>
  </si>
  <si>
    <t>Catetere a palloncino per PTA,OTW,  in nylon/pebax doppio strato e rivestito in silicone, semicompliante.compatibile con guida 0.035", con markers radiopachi in platino/iridio. Diametri da 3 a 14 mm e lunghezze da 20 a 250 mm.Compatibilità introduttori fino a 6F per le misure fino a 12 mm di diametro. RBP da 7 a 28 atm. Catetere con disegno coassiale da 80 e 135 cm per tutte le misure</t>
  </si>
  <si>
    <t>CATETERE A PALLONCINO PER PTA  .035” COMPATIBILE.C010402020101</t>
  </si>
  <si>
    <t>PALLONE PERIFERICO A RILASCIO DI FARMACO C010402020199</t>
  </si>
  <si>
    <t>Catetere OTW a doppio lume a eluizione di Paclitaxel mediante tecnologia FreePac compatibile con introduttore  5/6 Fr. Compatibile con filo guida da 0.018”.Palloncino in Flexitec. Diametri da 4 a 7 mm. Lunghezze da 40 a 120 m</t>
  </si>
  <si>
    <t>CATETERE A PALLONCINO A RILASCIO DI FARMACO OTW 0.018”.C010402020199</t>
  </si>
  <si>
    <t>ENDOPROTESI ADDOMINALE P07040199</t>
  </si>
  <si>
    <t>Copertura distale idrofilia in M COAT..Lunghezze disponibili 130 e 150 cm.Disponibile anche nella versione a tecnica child in mother da 5 fr.Diametro distale 1.8 Fr.</t>
  </si>
  <si>
    <t xml:space="preserve"> Microcatetere  idrofilico per  CTO a punta rastremata C019010</t>
  </si>
  <si>
    <t>SISTEMA DI RECUPERO CORPI ESTRANEI C019005</t>
  </si>
  <si>
    <t>Microcaterere per CTO C019010</t>
  </si>
  <si>
    <t>Catetere doppio lume idrofilico monorail e ower the wire compatibile filo guida 0.014” e catetere-guida.5Fr. che permette lo scambio della guida e tramite lume OTW, di infondere farmaci in situ, dotato di 2 marker, lunghezza catetere 140cm.</t>
  </si>
  <si>
    <t>Microcatetere per PTCA a doppio lume C0104020101</t>
  </si>
  <si>
    <t>CIG</t>
  </si>
  <si>
    <t>nuovo</t>
  </si>
  <si>
    <t>NUOVO</t>
  </si>
  <si>
    <t>note</t>
  </si>
  <si>
    <t>ex 2</t>
  </si>
  <si>
    <t>ex 3</t>
  </si>
  <si>
    <t>ex 5</t>
  </si>
  <si>
    <t>ex 6</t>
  </si>
  <si>
    <t>base d'asta ribassata arnas nuovo</t>
  </si>
  <si>
    <t>EX 17</t>
  </si>
  <si>
    <t>EX18</t>
  </si>
  <si>
    <t>EX 19</t>
  </si>
  <si>
    <t>non trovato nuovo</t>
  </si>
  <si>
    <t>ex 24</t>
  </si>
  <si>
    <t>EX 29</t>
  </si>
  <si>
    <t>EX 30</t>
  </si>
  <si>
    <t>EX 31</t>
  </si>
  <si>
    <t>EX 34</t>
  </si>
  <si>
    <t>ex 35</t>
  </si>
  <si>
    <t xml:space="preserve">ex36 </t>
  </si>
  <si>
    <t>ex 37</t>
  </si>
  <si>
    <t>ex 38</t>
  </si>
  <si>
    <t>ex 39</t>
  </si>
  <si>
    <t>ex 40</t>
  </si>
  <si>
    <t>ex 41</t>
  </si>
  <si>
    <t xml:space="preserve">ex 1  </t>
  </si>
  <si>
    <t>GARANZIA 2%</t>
  </si>
  <si>
    <t>CAPACITA' ECONOMICA RICHIESTA</t>
  </si>
  <si>
    <t>LOTTO</t>
  </si>
  <si>
    <t>VOCE</t>
  </si>
  <si>
    <t>DESCRIZIONE ABBREVIATA</t>
  </si>
  <si>
    <t>QUANTITA' ANNUALE</t>
  </si>
  <si>
    <t>PREZZO UNITARIO</t>
  </si>
  <si>
    <t>BASE D'ASTA QUADRIENNALE</t>
  </si>
  <si>
    <t>V09</t>
  </si>
  <si>
    <t>BASE D'ASTA TRIENNALE</t>
  </si>
  <si>
    <t>UNITA' DI MISURA</t>
  </si>
  <si>
    <t>GENERATORE</t>
  </si>
  <si>
    <t>V09X</t>
  </si>
  <si>
    <t>GENERATORE di Tc-99 m</t>
  </si>
  <si>
    <t>GENERATORE di Ga-68</t>
  </si>
  <si>
    <t>V09FX02</t>
  </si>
  <si>
    <t>CAPSULE</t>
  </si>
  <si>
    <t>ATTIVITA' ALLA DATA DI TARATURA 6,45 GBq di Mo-99</t>
  </si>
  <si>
    <t>ATTIVITA' ALLA DATA DI TARATURA 8,60 GBq di Mo-99</t>
  </si>
  <si>
    <t>ATTIVITA' ALLA DATA DI TARATURA 1110 GBq di Ge-68</t>
  </si>
  <si>
    <t>ATTIVITA' ALLA DATA DI TARATURA 1850 GBq di Ge-68</t>
  </si>
  <si>
    <t xml:space="preserve">ATTIVITA' ALLA DATA DI TARATURA  111 MBq (3 mCi) </t>
  </si>
  <si>
    <t xml:space="preserve">ATTIVITA' ALLA DATA DI TARATURA 185 MBq (5 mCi) </t>
  </si>
  <si>
    <t>BASE D'ASTA LOTTO</t>
  </si>
  <si>
    <t>131I - METAIODOBENZILGUANIDINA (MIBG)</t>
  </si>
  <si>
    <t>V09IX01</t>
  </si>
  <si>
    <t xml:space="preserve">ATTIVITA' ALLA DATA DI TARATURA 37 MBq (1 mCi) </t>
  </si>
  <si>
    <t>FIALE</t>
  </si>
  <si>
    <t>VO9XA01</t>
  </si>
  <si>
    <t>131I – NORCOLESTEROLO</t>
  </si>
  <si>
    <t>ATTIVITA' ALLA DATA DI TARATURA 37MBq (1mCI)</t>
  </si>
  <si>
    <t>ATTIVITA' ALLA DATA DI TARATURA  74 MBq (2mCi)</t>
  </si>
  <si>
    <t>123I – IOFLUPANE</t>
  </si>
  <si>
    <t>V09AB03</t>
  </si>
  <si>
    <t>123I – METAIODOBENZILGUANIDINA (MIBG)</t>
  </si>
  <si>
    <t>V09FX01</t>
  </si>
  <si>
    <t>ATTIVITA' ALLA DATA DI TARATURA 10,75 GBq di Mo-99</t>
  </si>
  <si>
    <t>V09AX04</t>
  </si>
  <si>
    <t>18F-FLUMETAMOLO</t>
  </si>
  <si>
    <t xml:space="preserve">FIALE </t>
  </si>
  <si>
    <t>V09AX06A</t>
  </si>
  <si>
    <t xml:space="preserve">18F-FLORBETABEN </t>
  </si>
  <si>
    <t xml:space="preserve">90Y – MICROSFERE DI RESINA </t>
  </si>
  <si>
    <t>Z11010385</t>
  </si>
  <si>
    <t>DOSE</t>
  </si>
  <si>
    <t>ATC/CND</t>
  </si>
  <si>
    <t xml:space="preserve">90Y – MICROSFERE DI VETRO </t>
  </si>
  <si>
    <t>V09EB01</t>
  </si>
  <si>
    <t>ACIDO DIETILENTRIAMINOPENTACETICO (DTPA)</t>
  </si>
  <si>
    <t>ACIDO DIMERCAPTOSUCCINICO (DMSA)</t>
  </si>
  <si>
    <t>V09CA02</t>
  </si>
  <si>
    <t>KIT</t>
  </si>
  <si>
    <t>ANTICORPI ANTIGRANULOCITI MAB BW 250/183 MURINO</t>
  </si>
  <si>
    <t>V09HA03</t>
  </si>
  <si>
    <t>IDROSSIMETILENDIFOSFONATO (HDP OPPURE HMDP)</t>
  </si>
  <si>
    <t>MACROAGGREGATI DI ALBUMINA UMANA (MAA)</t>
  </si>
  <si>
    <t>V09DB01</t>
  </si>
  <si>
    <t>PIROFOSFATO STANNOSO O EQUIVALENTI</t>
  </si>
  <si>
    <t>V09GA06</t>
  </si>
  <si>
    <t>ESAMETAZINA (HMPAO)</t>
  </si>
  <si>
    <t>V09AA01</t>
  </si>
  <si>
    <t>ETHYLCISTEINATE DIMER (ECD)</t>
  </si>
  <si>
    <t>V09AA02</t>
  </si>
  <si>
    <t xml:space="preserve">2-METOSSI-ISOBUTIL-ISONITRILE (SESTAMIBI) – 1 MG
</t>
  </si>
  <si>
    <t>V09GA01</t>
  </si>
  <si>
    <t>TETROFOSMINA</t>
  </si>
  <si>
    <t>MERCAPTOACETILTRIGLICINA (MAG 3)</t>
  </si>
  <si>
    <t>V09CA03</t>
  </si>
  <si>
    <t>TILMANOCEPT</t>
  </si>
  <si>
    <t>KIT PER CONTROLLI DI QUALITÀ SU GENERATORE DI TC-99M (ALLUMINIUM BREAKTHROUGH)</t>
  </si>
  <si>
    <t>V09IA09</t>
  </si>
  <si>
    <t>TEST</t>
  </si>
  <si>
    <t>N.D.</t>
  </si>
  <si>
    <t>KIT PER CONTROLLI DI QUALITÀ SU ACIDO DIETILENTRIAMINOPENTACETICO (DTPA)</t>
  </si>
  <si>
    <t>N.D</t>
  </si>
  <si>
    <t xml:space="preserve"> KIT PER CONTROLLI DI QUALITÀ SU ACIDO DIMERCAPTOSUCCINICO (DMSA)</t>
  </si>
  <si>
    <t xml:space="preserve">KIT PER CONTROLLI DI QUALITÀ SU ANTICORPI ANTIGRANULOCITI MAB BW 250/183 MURINO
</t>
  </si>
  <si>
    <t>KIT PER CONTROLLI DI QUALITÀ SU IDROSSIMETILENDIFOSFONATO (HDP OPPURE HMDP)</t>
  </si>
  <si>
    <t>KIT PER CONTROLLI DI QUALITÀ SU MACROAGGREGATI DI ALBUMINA UMANA (MAA)</t>
  </si>
  <si>
    <t>KIT PER CONTROLLI DI QUALITÀ SU NANOCOLLODI DI ALBUMINA UMANA</t>
  </si>
  <si>
    <t xml:space="preserve"> KIT PER CONTROLLI DI QUALITÀ SU PIROFOSFATO STANNOSO O EQUIVALENTI</t>
  </si>
  <si>
    <t>KIT PER CONTROLLI DI QUALITÀ SU ESAMETAZINA (HMPAO)</t>
  </si>
  <si>
    <t>KIT PER CONTROLLI DI QUALITÀ SU ETHYLCISTEINATE DIMER (ECD)</t>
  </si>
  <si>
    <t>KIT PER CONTROLLI DI QUALITÀ SU 2-METOSSI-ISOBUTIL-ISONITRILE (SESTAMIBI)</t>
  </si>
  <si>
    <t xml:space="preserve">KIT PER CONTROLLI DI QUALITÀ SU TETROFOSMINA </t>
  </si>
  <si>
    <t xml:space="preserve"> KIT PER CONTROLLI DI QUALITÀ SU MERCAPTOACETILTRIGLICINA (MAG 3)</t>
  </si>
  <si>
    <t>KIT PER CONTROLLI DI QUALITÀ SU TILMANOCEPT</t>
  </si>
  <si>
    <t xml:space="preserve"> C01EB21</t>
  </si>
  <si>
    <t xml:space="preserve">REGADENOSON </t>
  </si>
  <si>
    <t xml:space="preserve">N.D. </t>
  </si>
  <si>
    <t>MEDIA FILL TEST</t>
  </si>
  <si>
    <t>PENNA AL COBALTO</t>
  </si>
  <si>
    <t>PZ</t>
  </si>
  <si>
    <t xml:space="preserve">KIT ANTI HAMA </t>
  </si>
  <si>
    <t xml:space="preserve">KIT </t>
  </si>
  <si>
    <t>NANOCOLLOIDI DI ALBUMINA UMANA</t>
  </si>
  <si>
    <t>ATTIVITA' ALLA DATA DI TARATURA 12,90 GBq di Mo-99</t>
  </si>
  <si>
    <t>2-METOSSI-ISOBUTIL-ISONITRILE (SESTAMIBI) – 0,5 MG</t>
  </si>
  <si>
    <t xml:space="preserve">SCHEDA RIASSUNTIVA </t>
  </si>
  <si>
    <t>131I – SODIO IODURO CAPSULE</t>
  </si>
  <si>
    <t>RADIODIAGNOSTICI</t>
  </si>
  <si>
    <t>91729448D9</t>
  </si>
  <si>
    <t>91729383E7</t>
  </si>
  <si>
    <t>9172965A2D</t>
  </si>
  <si>
    <t>9177758D7B</t>
  </si>
  <si>
    <t>9177816D58</t>
  </si>
  <si>
    <t>917782766E</t>
  </si>
  <si>
    <t>91778709E9</t>
  </si>
  <si>
    <t>91778823D2</t>
  </si>
  <si>
    <t>91779056CC</t>
  </si>
  <si>
    <t>9178264F0B</t>
  </si>
  <si>
    <t>91782779C7</t>
  </si>
  <si>
    <t>9178320D42</t>
  </si>
  <si>
    <t>9178337B4A</t>
  </si>
  <si>
    <t>917836633B</t>
  </si>
  <si>
    <t>9178394A54</t>
  </si>
  <si>
    <t>917840536A</t>
  </si>
  <si>
    <t>91784898BA</t>
  </si>
  <si>
    <t>91785001D0</t>
  </si>
  <si>
    <t>91785234CA</t>
  </si>
  <si>
    <t>9178571C64</t>
  </si>
  <si>
    <t>91785857F3</t>
  </si>
  <si>
    <t>9178593E8B</t>
  </si>
  <si>
    <t>9178666ACA</t>
  </si>
  <si>
    <t>917867523A</t>
  </si>
  <si>
    <t>917868172C</t>
  </si>
  <si>
    <t>9178691F6A</t>
  </si>
  <si>
    <t>9178725B7A</t>
  </si>
  <si>
    <t>9178747DA1</t>
  </si>
  <si>
    <t>91787510F2</t>
  </si>
  <si>
    <t>9178762A03</t>
  </si>
  <si>
    <t>91787700A0</t>
  </si>
  <si>
    <t>9178782A84</t>
  </si>
  <si>
    <t>9178788F76</t>
  </si>
  <si>
    <t>9177838F7F</t>
  </si>
  <si>
    <t>917797830B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</si>
</sst>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 #,##0.00;[Red]\-&quot;€&quot;\ #,##0.00"/>
    <numFmt numFmtId="44" formatCode="_-&quot;€&quot;\ * #,##0.00_-;\-&quot;€&quot;\ * #,##0.00_-;_-&quot;€&quot;\ * &quot;-&quot;??_-;_-@_-"/>
    <numFmt numFmtId="43" formatCode="_-* #,##0.00_-;\-* #,##0.00_-;_-* &quot;-&quot;??_-;_-@_-"/>
    <numFmt numFmtId="164" formatCode="_-* #,##0_-;\-* #,##0_-;_-* &quot;-&quot;??_-;_-@_-"/>
    <numFmt numFmtId="165" formatCode="&quot;€&quot;\ #,##0.00"/>
    <numFmt numFmtId="166" formatCode="#,##0.00\ &quot;€&quot;"/>
  </numFmts>
  <fonts count="17" x14ac:knownFonts="1">
    <font>
      <sz val="11"/>
      <color theme="1"/>
      <name val="Calibri"/>
      <family val="2"/>
      <scheme val="minor"/>
    </font>
    <font>
      <sz val="12"/>
      <color theme="1"/>
      <name val="Calibri"/>
      <family val="2"/>
      <scheme val="minor"/>
    </font>
    <font>
      <b/>
      <sz val="12"/>
      <color rgb="FF000000"/>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b/>
      <sz val="12"/>
      <color theme="1"/>
      <name val="Calibri"/>
      <family val="2"/>
      <scheme val="minor"/>
    </font>
    <font>
      <vertAlign val="superscript"/>
      <sz val="12"/>
      <color theme="1"/>
      <name val="Calibri"/>
      <family val="2"/>
      <scheme val="minor"/>
    </font>
    <font>
      <sz val="11"/>
      <color theme="1"/>
      <name val="Calibri"/>
      <family val="2"/>
      <scheme val="minor"/>
    </font>
    <font>
      <sz val="12"/>
      <name val="Calibri"/>
      <family val="2"/>
      <scheme val="minor"/>
    </font>
    <font>
      <b/>
      <sz val="12"/>
      <name val="Calibri"/>
      <family val="2"/>
      <scheme val="minor"/>
    </font>
    <font>
      <b/>
      <sz val="14"/>
      <color theme="1"/>
      <name val="Calibri"/>
      <family val="2"/>
      <scheme val="minor"/>
    </font>
    <font>
      <b/>
      <sz val="16"/>
      <color theme="1"/>
      <name val="Calibri"/>
      <family val="2"/>
      <scheme val="minor"/>
    </font>
    <font>
      <b/>
      <sz val="16"/>
      <color rgb="FF000000"/>
      <name val="Calibri"/>
      <family val="2"/>
      <scheme val="minor"/>
    </font>
    <font>
      <b/>
      <sz val="16"/>
      <name val="Calibri"/>
      <family val="2"/>
      <scheme val="minor"/>
    </font>
    <font>
      <b/>
      <sz val="16"/>
      <color theme="1"/>
      <name val="Calibri"/>
      <family val="2"/>
    </font>
    <font>
      <u/>
      <sz val="11"/>
      <color theme="1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8" tint="0.39997558519241921"/>
        <bgColor indexed="64"/>
      </patternFill>
    </fill>
    <fill>
      <patternFill patternType="solid">
        <fgColor rgb="FFCC99FF"/>
        <bgColor indexed="64"/>
      </patternFill>
    </fill>
  </fills>
  <borders count="21">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6">
    <xf numFmtId="0" fontId="0" fillId="0" borderId="0"/>
    <xf numFmtId="43"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16" fillId="0" borderId="0" applyNumberFormat="0" applyFill="0" applyBorder="0" applyAlignment="0" applyProtection="0"/>
  </cellStyleXfs>
  <cellXfs count="204">
    <xf numFmtId="0" fontId="0" fillId="0" borderId="0" xfId="0"/>
    <xf numFmtId="8" fontId="3" fillId="2" borderId="3" xfId="0" applyNumberFormat="1" applyFont="1" applyFill="1" applyBorder="1" applyAlignment="1">
      <alignment vertical="center" wrapText="1"/>
    </xf>
    <xf numFmtId="0" fontId="3" fillId="2" borderId="5" xfId="0" applyFont="1" applyFill="1" applyBorder="1" applyAlignment="1">
      <alignment horizontal="justify" vertical="top" wrapText="1" readingOrder="1"/>
    </xf>
    <xf numFmtId="0" fontId="3" fillId="2" borderId="3" xfId="0" applyFont="1" applyFill="1" applyBorder="1" applyAlignment="1">
      <alignment horizontal="justify" vertical="top" wrapText="1" readingOrder="1"/>
    </xf>
    <xf numFmtId="0" fontId="3" fillId="2" borderId="2" xfId="0" applyFont="1" applyFill="1" applyBorder="1" applyAlignment="1">
      <alignment horizontal="justify" vertical="top" wrapText="1" readingOrder="1"/>
    </xf>
    <xf numFmtId="0" fontId="4" fillId="2" borderId="5" xfId="0" applyFont="1" applyFill="1" applyBorder="1" applyAlignment="1">
      <alignment horizontal="justify" vertical="top" wrapText="1" readingOrder="1"/>
    </xf>
    <xf numFmtId="0" fontId="4" fillId="2" borderId="7" xfId="0" applyFont="1" applyFill="1" applyBorder="1" applyAlignment="1">
      <alignment horizontal="justify" vertical="top" wrapText="1" readingOrder="1"/>
    </xf>
    <xf numFmtId="0" fontId="4" fillId="2" borderId="6" xfId="0" applyFont="1" applyFill="1" applyBorder="1" applyAlignment="1">
      <alignment horizontal="justify" vertical="top" wrapText="1" readingOrder="1"/>
    </xf>
    <xf numFmtId="0" fontId="4" fillId="2" borderId="4" xfId="0" applyFont="1" applyFill="1" applyBorder="1" applyAlignment="1">
      <alignment horizontal="justify" vertical="top" wrapText="1" readingOrder="1"/>
    </xf>
    <xf numFmtId="0" fontId="4" fillId="2" borderId="3" xfId="0" applyFont="1" applyFill="1" applyBorder="1" applyAlignment="1">
      <alignment horizontal="justify" vertical="top" wrapText="1" readingOrder="1"/>
    </xf>
    <xf numFmtId="0" fontId="3" fillId="2" borderId="7" xfId="0" applyFont="1" applyFill="1" applyBorder="1" applyAlignment="1">
      <alignment horizontal="justify" vertical="top" wrapText="1" readingOrder="1"/>
    </xf>
    <xf numFmtId="0" fontId="3" fillId="2" borderId="6" xfId="0" applyFont="1" applyFill="1" applyBorder="1" applyAlignment="1">
      <alignment horizontal="justify" vertical="top" wrapText="1" readingOrder="1"/>
    </xf>
    <xf numFmtId="0" fontId="3" fillId="2" borderId="4" xfId="0" applyFont="1" applyFill="1" applyBorder="1" applyAlignment="1">
      <alignment horizontal="justify" vertical="top" wrapText="1" readingOrder="1"/>
    </xf>
    <xf numFmtId="0" fontId="2" fillId="2" borderId="3" xfId="0" applyFont="1" applyFill="1" applyBorder="1" applyAlignment="1">
      <alignment horizontal="justify" vertical="top" wrapText="1" readingOrder="1"/>
    </xf>
    <xf numFmtId="0" fontId="3" fillId="0" borderId="5" xfId="0" applyFont="1" applyBorder="1" applyAlignment="1">
      <alignment horizontal="justify" vertical="top" wrapText="1" readingOrder="1"/>
    </xf>
    <xf numFmtId="0" fontId="3" fillId="0" borderId="3" xfId="0" applyFont="1" applyBorder="1" applyAlignment="1">
      <alignment horizontal="justify" vertical="top" wrapText="1" readingOrder="1"/>
    </xf>
    <xf numFmtId="0" fontId="3" fillId="2" borderId="1" xfId="0" applyFont="1" applyFill="1" applyBorder="1" applyAlignment="1">
      <alignment horizontal="justify" vertical="top" wrapText="1" readingOrder="1"/>
    </xf>
    <xf numFmtId="0" fontId="4" fillId="2" borderId="1" xfId="0" applyFont="1" applyFill="1" applyBorder="1" applyAlignment="1">
      <alignment horizontal="justify" vertical="top" wrapText="1" readingOrder="1"/>
    </xf>
    <xf numFmtId="8" fontId="3" fillId="2" borderId="5" xfId="0" applyNumberFormat="1" applyFont="1" applyFill="1" applyBorder="1" applyAlignment="1">
      <alignment horizontal="justify" vertical="center" wrapText="1"/>
    </xf>
    <xf numFmtId="8" fontId="3" fillId="2" borderId="3" xfId="0" applyNumberFormat="1" applyFont="1" applyFill="1" applyBorder="1" applyAlignment="1">
      <alignment horizontal="justify" vertical="center" wrapText="1"/>
    </xf>
    <xf numFmtId="8" fontId="3" fillId="2" borderId="5" xfId="0" applyNumberFormat="1" applyFont="1" applyFill="1" applyBorder="1" applyAlignment="1">
      <alignment vertical="center" wrapText="1"/>
    </xf>
    <xf numFmtId="8" fontId="3" fillId="2" borderId="5" xfId="0" applyNumberFormat="1" applyFont="1" applyFill="1" applyBorder="1" applyAlignment="1">
      <alignment horizontal="justify" vertical="top" wrapText="1"/>
    </xf>
    <xf numFmtId="8" fontId="3" fillId="2" borderId="7" xfId="0" applyNumberFormat="1" applyFont="1" applyFill="1" applyBorder="1" applyAlignment="1">
      <alignment horizontal="justify" vertical="center" wrapText="1"/>
    </xf>
    <xf numFmtId="8" fontId="3" fillId="2" borderId="6" xfId="0" applyNumberFormat="1" applyFont="1" applyFill="1" applyBorder="1" applyAlignment="1">
      <alignment horizontal="justify" vertical="center" wrapText="1"/>
    </xf>
    <xf numFmtId="8" fontId="3" fillId="2" borderId="4" xfId="0" applyNumberFormat="1" applyFont="1" applyFill="1" applyBorder="1" applyAlignment="1">
      <alignment horizontal="justify" vertical="center" wrapText="1"/>
    </xf>
    <xf numFmtId="8" fontId="3" fillId="2" borderId="7" xfId="0" applyNumberFormat="1" applyFont="1" applyFill="1" applyBorder="1" applyAlignment="1">
      <alignment vertical="center" wrapText="1"/>
    </xf>
    <xf numFmtId="8" fontId="3" fillId="2" borderId="6" xfId="0" applyNumberFormat="1" applyFont="1" applyFill="1" applyBorder="1" applyAlignment="1">
      <alignment vertical="center" wrapText="1"/>
    </xf>
    <xf numFmtId="8" fontId="3" fillId="2" borderId="4" xfId="0" applyNumberFormat="1" applyFont="1" applyFill="1" applyBorder="1" applyAlignment="1">
      <alignment vertical="center" wrapText="1"/>
    </xf>
    <xf numFmtId="0" fontId="4" fillId="2" borderId="7" xfId="0" applyFont="1" applyFill="1" applyBorder="1" applyAlignment="1">
      <alignment horizontal="justify" vertical="top" wrapText="1"/>
    </xf>
    <xf numFmtId="0" fontId="4" fillId="2" borderId="6" xfId="0" applyFont="1" applyFill="1" applyBorder="1" applyAlignment="1">
      <alignment horizontal="justify" vertical="top" wrapText="1"/>
    </xf>
    <xf numFmtId="0" fontId="4" fillId="2" borderId="4" xfId="0" applyFont="1" applyFill="1" applyBorder="1" applyAlignment="1">
      <alignment horizontal="justify" vertical="top" wrapText="1"/>
    </xf>
    <xf numFmtId="0" fontId="4" fillId="2" borderId="1" xfId="0" applyFont="1" applyFill="1" applyBorder="1" applyAlignment="1">
      <alignment horizontal="justify" vertical="top" wrapText="1"/>
    </xf>
    <xf numFmtId="8" fontId="3" fillId="2" borderId="1" xfId="0" applyNumberFormat="1" applyFont="1" applyFill="1" applyBorder="1" applyAlignment="1">
      <alignment horizontal="justify" vertical="top" wrapText="1"/>
    </xf>
    <xf numFmtId="0" fontId="2" fillId="2" borderId="7" xfId="0" applyFont="1" applyFill="1" applyBorder="1" applyAlignment="1">
      <alignment horizontal="justify" vertical="top" wrapText="1"/>
    </xf>
    <xf numFmtId="0" fontId="3" fillId="2" borderId="5" xfId="0" applyFont="1" applyFill="1" applyBorder="1" applyAlignment="1">
      <alignment horizontal="justify" vertical="top" wrapText="1"/>
    </xf>
    <xf numFmtId="0" fontId="2" fillId="2" borderId="6" xfId="0" applyFont="1" applyFill="1" applyBorder="1" applyAlignment="1">
      <alignment horizontal="justify" vertical="top" wrapText="1"/>
    </xf>
    <xf numFmtId="0" fontId="2" fillId="2" borderId="4" xfId="0" applyFont="1" applyFill="1" applyBorder="1" applyAlignment="1">
      <alignment horizontal="justify" vertical="top" wrapText="1"/>
    </xf>
    <xf numFmtId="0" fontId="3" fillId="2" borderId="3" xfId="0" applyFont="1" applyFill="1" applyBorder="1" applyAlignment="1">
      <alignment horizontal="justify" vertical="top" wrapText="1"/>
    </xf>
    <xf numFmtId="0" fontId="3" fillId="0" borderId="0" xfId="0" applyFont="1" applyAlignment="1">
      <alignment horizontal="justify" vertical="top"/>
    </xf>
    <xf numFmtId="0" fontId="2" fillId="2" borderId="1" xfId="0" applyFont="1" applyFill="1" applyBorder="1" applyAlignment="1">
      <alignment horizontal="justify" vertical="top" wrapText="1"/>
    </xf>
    <xf numFmtId="0" fontId="6" fillId="2" borderId="6" xfId="0" applyFont="1" applyFill="1" applyBorder="1" applyAlignment="1">
      <alignment horizontal="justify" vertical="top" wrapText="1"/>
    </xf>
    <xf numFmtId="0" fontId="3" fillId="2" borderId="6" xfId="0" applyFont="1" applyFill="1" applyBorder="1" applyAlignment="1">
      <alignment horizontal="justify" vertical="top" wrapText="1"/>
    </xf>
    <xf numFmtId="0" fontId="3" fillId="2" borderId="4" xfId="0" applyFont="1" applyFill="1" applyBorder="1" applyAlignment="1">
      <alignment horizontal="justify" vertical="top" wrapText="1"/>
    </xf>
    <xf numFmtId="0" fontId="6" fillId="2" borderId="7" xfId="0" applyFont="1" applyFill="1" applyBorder="1" applyAlignment="1">
      <alignment horizontal="justify" vertical="top" wrapText="1"/>
    </xf>
    <xf numFmtId="0" fontId="6" fillId="2" borderId="4" xfId="0" applyFont="1" applyFill="1" applyBorder="1" applyAlignment="1">
      <alignment horizontal="justify" vertical="top" wrapText="1"/>
    </xf>
    <xf numFmtId="0" fontId="3" fillId="2" borderId="7" xfId="0" applyFont="1" applyFill="1" applyBorder="1" applyAlignment="1">
      <alignment horizontal="justify" vertical="top" wrapText="1"/>
    </xf>
    <xf numFmtId="0" fontId="2" fillId="2" borderId="3" xfId="0" applyFont="1" applyFill="1" applyBorder="1" applyAlignment="1">
      <alignment horizontal="justify" vertical="top" wrapText="1"/>
    </xf>
    <xf numFmtId="0" fontId="4" fillId="2" borderId="5" xfId="0" applyFont="1" applyFill="1" applyBorder="1" applyAlignment="1">
      <alignment horizontal="justify" vertical="top" wrapText="1"/>
    </xf>
    <xf numFmtId="0" fontId="4" fillId="2" borderId="2" xfId="0" applyFont="1" applyFill="1" applyBorder="1" applyAlignment="1">
      <alignment horizontal="justify" vertical="top" wrapText="1"/>
    </xf>
    <xf numFmtId="0" fontId="4" fillId="2" borderId="3" xfId="0" applyFont="1" applyFill="1" applyBorder="1" applyAlignment="1">
      <alignment horizontal="justify" vertical="top" wrapText="1"/>
    </xf>
    <xf numFmtId="0" fontId="6" fillId="2" borderId="5" xfId="0" applyFont="1" applyFill="1" applyBorder="1" applyAlignment="1">
      <alignment horizontal="justify" vertical="top" wrapText="1"/>
    </xf>
    <xf numFmtId="0" fontId="6" fillId="2" borderId="3" xfId="0" applyFont="1" applyFill="1" applyBorder="1" applyAlignment="1">
      <alignment horizontal="justify" vertical="top" wrapText="1"/>
    </xf>
    <xf numFmtId="0" fontId="3" fillId="0" borderId="5" xfId="0" applyFont="1" applyBorder="1" applyAlignment="1">
      <alignment horizontal="justify" vertical="top"/>
    </xf>
    <xf numFmtId="0" fontId="3" fillId="0" borderId="3" xfId="0" applyFont="1" applyBorder="1" applyAlignment="1">
      <alignment horizontal="justify" vertical="top"/>
    </xf>
    <xf numFmtId="8" fontId="3" fillId="2" borderId="7" xfId="0" applyNumberFormat="1" applyFont="1" applyFill="1" applyBorder="1" applyAlignment="1">
      <alignment horizontal="justify" vertical="top" wrapText="1"/>
    </xf>
    <xf numFmtId="8" fontId="3" fillId="2" borderId="6" xfId="0" applyNumberFormat="1" applyFont="1" applyFill="1" applyBorder="1" applyAlignment="1">
      <alignment horizontal="justify" vertical="top" wrapText="1"/>
    </xf>
    <xf numFmtId="8" fontId="3" fillId="2" borderId="4" xfId="0" applyNumberFormat="1" applyFont="1" applyFill="1" applyBorder="1" applyAlignment="1">
      <alignment horizontal="justify" vertical="top" wrapText="1"/>
    </xf>
    <xf numFmtId="0" fontId="2" fillId="3" borderId="7" xfId="0" applyFont="1" applyFill="1" applyBorder="1" applyAlignment="1">
      <alignment horizontal="justify" vertical="top" wrapText="1"/>
    </xf>
    <xf numFmtId="0" fontId="4" fillId="3" borderId="5" xfId="0" applyFont="1" applyFill="1" applyBorder="1" applyAlignment="1">
      <alignment horizontal="justify" vertical="top" wrapText="1"/>
    </xf>
    <xf numFmtId="0" fontId="2" fillId="3" borderId="6" xfId="0" applyFont="1" applyFill="1" applyBorder="1" applyAlignment="1">
      <alignment horizontal="justify" vertical="top" wrapText="1"/>
    </xf>
    <xf numFmtId="0" fontId="3" fillId="2" borderId="1" xfId="0" applyFont="1" applyFill="1" applyBorder="1" applyAlignment="1">
      <alignment horizontal="justify" vertical="top" wrapText="1"/>
    </xf>
    <xf numFmtId="0" fontId="3" fillId="0" borderId="0" xfId="0" applyFont="1" applyAlignment="1"/>
    <xf numFmtId="8" fontId="3" fillId="2" borderId="1" xfId="0" applyNumberFormat="1" applyFont="1" applyFill="1" applyBorder="1" applyAlignment="1">
      <alignment horizontal="justify" vertical="center" wrapText="1"/>
    </xf>
    <xf numFmtId="164" fontId="4" fillId="2" borderId="7" xfId="1" applyNumberFormat="1" applyFont="1" applyFill="1" applyBorder="1" applyAlignment="1">
      <alignment horizontal="justify" vertical="top" wrapText="1"/>
    </xf>
    <xf numFmtId="164" fontId="4" fillId="2" borderId="6" xfId="1" applyNumberFormat="1" applyFont="1" applyFill="1" applyBorder="1" applyAlignment="1">
      <alignment horizontal="justify" vertical="top" wrapText="1"/>
    </xf>
    <xf numFmtId="164" fontId="4" fillId="2" borderId="4" xfId="1" applyNumberFormat="1" applyFont="1" applyFill="1" applyBorder="1" applyAlignment="1">
      <alignment horizontal="justify" vertical="top" wrapText="1"/>
    </xf>
    <xf numFmtId="164" fontId="6" fillId="2" borderId="7" xfId="1" applyNumberFormat="1" applyFont="1" applyFill="1" applyBorder="1" applyAlignment="1">
      <alignment horizontal="justify" vertical="top" wrapText="1"/>
    </xf>
    <xf numFmtId="164" fontId="6" fillId="2" borderId="6" xfId="1" applyNumberFormat="1" applyFont="1" applyFill="1" applyBorder="1" applyAlignment="1">
      <alignment horizontal="justify" vertical="top" wrapText="1"/>
    </xf>
    <xf numFmtId="164" fontId="4" fillId="2" borderId="1" xfId="1" applyNumberFormat="1" applyFont="1" applyFill="1" applyBorder="1" applyAlignment="1">
      <alignment horizontal="justify" vertical="top" wrapText="1"/>
    </xf>
    <xf numFmtId="164" fontId="4" fillId="3" borderId="6" xfId="1" applyNumberFormat="1" applyFont="1" applyFill="1" applyBorder="1" applyAlignment="1">
      <alignment horizontal="justify" vertical="top" wrapText="1"/>
    </xf>
    <xf numFmtId="164" fontId="3" fillId="2" borderId="6" xfId="1" applyNumberFormat="1" applyFont="1" applyFill="1" applyBorder="1" applyAlignment="1">
      <alignment horizontal="justify" vertical="top" wrapText="1"/>
    </xf>
    <xf numFmtId="164" fontId="3" fillId="2" borderId="4" xfId="1" applyNumberFormat="1" applyFont="1" applyFill="1" applyBorder="1" applyAlignment="1">
      <alignment horizontal="justify" vertical="top" wrapText="1"/>
    </xf>
    <xf numFmtId="164" fontId="4" fillId="2" borderId="6" xfId="1" applyNumberFormat="1" applyFont="1" applyFill="1" applyBorder="1" applyAlignment="1">
      <alignment horizontal="justify" vertical="center" wrapText="1"/>
    </xf>
    <xf numFmtId="164" fontId="4" fillId="2" borderId="4" xfId="1" applyNumberFormat="1" applyFont="1" applyFill="1" applyBorder="1" applyAlignment="1">
      <alignment horizontal="justify" vertical="center" wrapText="1"/>
    </xf>
    <xf numFmtId="164" fontId="4" fillId="2" borderId="7" xfId="1" applyNumberFormat="1" applyFont="1" applyFill="1" applyBorder="1" applyAlignment="1">
      <alignment horizontal="justify" vertical="center" wrapText="1"/>
    </xf>
    <xf numFmtId="164" fontId="3" fillId="2" borderId="7" xfId="1" applyNumberFormat="1" applyFont="1" applyFill="1" applyBorder="1" applyAlignment="1">
      <alignment horizontal="justify" vertical="center" wrapText="1"/>
    </xf>
    <xf numFmtId="164" fontId="3" fillId="2" borderId="6" xfId="1" applyNumberFormat="1" applyFont="1" applyFill="1" applyBorder="1" applyAlignment="1">
      <alignment horizontal="justify" vertical="center" wrapText="1"/>
    </xf>
    <xf numFmtId="164" fontId="3" fillId="2" borderId="4" xfId="1" applyNumberFormat="1" applyFont="1" applyFill="1" applyBorder="1" applyAlignment="1">
      <alignment horizontal="justify" vertical="center" wrapText="1"/>
    </xf>
    <xf numFmtId="164" fontId="4" fillId="2" borderId="1" xfId="1" applyNumberFormat="1" applyFont="1" applyFill="1" applyBorder="1" applyAlignment="1">
      <alignment horizontal="justify" vertical="center" wrapText="1"/>
    </xf>
    <xf numFmtId="164" fontId="4" fillId="2" borderId="3" xfId="1" applyNumberFormat="1" applyFont="1" applyFill="1" applyBorder="1" applyAlignment="1">
      <alignment horizontal="justify" vertical="center" wrapText="1"/>
    </xf>
    <xf numFmtId="164" fontId="3" fillId="2" borderId="7" xfId="1" applyNumberFormat="1" applyFont="1" applyFill="1" applyBorder="1" applyAlignment="1">
      <alignment vertical="center" wrapText="1"/>
    </xf>
    <xf numFmtId="164" fontId="3" fillId="2" borderId="6" xfId="1" applyNumberFormat="1" applyFont="1" applyFill="1" applyBorder="1" applyAlignment="1">
      <alignment vertical="center" wrapText="1"/>
    </xf>
    <xf numFmtId="164" fontId="3" fillId="2" borderId="4" xfId="1" applyNumberFormat="1" applyFont="1" applyFill="1" applyBorder="1" applyAlignment="1">
      <alignment vertical="center" wrapText="1"/>
    </xf>
    <xf numFmtId="164" fontId="6" fillId="2" borderId="7" xfId="1" applyNumberFormat="1" applyFont="1" applyFill="1" applyBorder="1" applyAlignment="1">
      <alignment horizontal="justify" vertical="center" wrapText="1"/>
    </xf>
    <xf numFmtId="164" fontId="6" fillId="2" borderId="6" xfId="1" applyNumberFormat="1" applyFont="1" applyFill="1" applyBorder="1" applyAlignment="1">
      <alignment horizontal="justify" vertical="center" wrapText="1"/>
    </xf>
    <xf numFmtId="164" fontId="6" fillId="2" borderId="4" xfId="1" applyNumberFormat="1" applyFont="1" applyFill="1" applyBorder="1" applyAlignment="1">
      <alignment horizontal="justify" vertical="center" wrapText="1"/>
    </xf>
    <xf numFmtId="0" fontId="4" fillId="2" borderId="2" xfId="0" applyFont="1" applyFill="1" applyBorder="1" applyAlignment="1">
      <alignment horizontal="justify" vertical="top" wrapText="1" readingOrder="1"/>
    </xf>
    <xf numFmtId="8" fontId="3" fillId="2" borderId="2" xfId="0" applyNumberFormat="1" applyFont="1" applyFill="1" applyBorder="1" applyAlignment="1">
      <alignment vertical="center" wrapText="1"/>
    </xf>
    <xf numFmtId="8" fontId="4" fillId="2" borderId="1" xfId="0" applyNumberFormat="1" applyFont="1" applyFill="1" applyBorder="1" applyAlignment="1">
      <alignment horizontal="justify" vertical="center" wrapText="1"/>
    </xf>
    <xf numFmtId="8" fontId="3" fillId="2" borderId="1" xfId="0" applyNumberFormat="1" applyFont="1" applyFill="1" applyBorder="1" applyAlignment="1">
      <alignment vertical="center" wrapText="1"/>
    </xf>
    <xf numFmtId="164" fontId="6" fillId="2" borderId="1" xfId="1" applyNumberFormat="1" applyFont="1" applyFill="1" applyBorder="1" applyAlignment="1">
      <alignment horizontal="justify" vertical="center" wrapText="1"/>
    </xf>
    <xf numFmtId="0" fontId="9" fillId="3" borderId="1" xfId="0" applyFont="1" applyFill="1" applyBorder="1" applyAlignment="1">
      <alignment horizontal="justify" vertical="top" wrapText="1"/>
    </xf>
    <xf numFmtId="0" fontId="9" fillId="3" borderId="1" xfId="0" applyFont="1" applyFill="1" applyBorder="1" applyAlignment="1">
      <alignment horizontal="justify" vertical="top" wrapText="1" readingOrder="1"/>
    </xf>
    <xf numFmtId="164" fontId="9" fillId="3" borderId="1" xfId="1" applyNumberFormat="1" applyFont="1" applyFill="1" applyBorder="1" applyAlignment="1">
      <alignment horizontal="justify" vertical="center" wrapText="1"/>
    </xf>
    <xf numFmtId="8" fontId="9" fillId="3" borderId="1" xfId="0" applyNumberFormat="1" applyFont="1" applyFill="1" applyBorder="1" applyAlignment="1">
      <alignment vertical="center" wrapText="1"/>
    </xf>
    <xf numFmtId="0" fontId="6" fillId="2" borderId="1" xfId="0" applyFont="1" applyFill="1" applyBorder="1" applyAlignment="1">
      <alignment horizontal="justify" vertical="top" wrapText="1"/>
    </xf>
    <xf numFmtId="0" fontId="6" fillId="2" borderId="2" xfId="0" applyFont="1" applyFill="1" applyBorder="1" applyAlignment="1">
      <alignment horizontal="justify" vertical="top" wrapText="1"/>
    </xf>
    <xf numFmtId="164" fontId="3" fillId="2" borderId="1" xfId="1" applyNumberFormat="1" applyFont="1" applyFill="1" applyBorder="1" applyAlignment="1">
      <alignment horizontal="justify" vertical="center" wrapText="1"/>
    </xf>
    <xf numFmtId="8" fontId="3" fillId="2" borderId="2" xfId="0" applyNumberFormat="1" applyFont="1" applyFill="1" applyBorder="1" applyAlignment="1">
      <alignment horizontal="justify" vertical="top" wrapText="1"/>
    </xf>
    <xf numFmtId="164" fontId="6" fillId="2" borderId="1" xfId="1" applyNumberFormat="1" applyFont="1" applyFill="1" applyBorder="1" applyAlignment="1">
      <alignment horizontal="justify" vertical="top" wrapText="1"/>
    </xf>
    <xf numFmtId="0" fontId="2" fillId="3" borderId="1"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1" xfId="0" applyFont="1" applyFill="1" applyBorder="1" applyAlignment="1">
      <alignment horizontal="justify" vertical="top" wrapText="1" readingOrder="1"/>
    </xf>
    <xf numFmtId="164" fontId="4" fillId="3" borderId="1" xfId="1" applyNumberFormat="1" applyFont="1" applyFill="1" applyBorder="1" applyAlignment="1">
      <alignment horizontal="justify" vertical="top" wrapText="1"/>
    </xf>
    <xf numFmtId="0" fontId="4" fillId="3" borderId="6" xfId="0" applyFont="1" applyFill="1" applyBorder="1" applyAlignment="1">
      <alignment horizontal="justify" vertical="top" wrapText="1" readingOrder="1"/>
    </xf>
    <xf numFmtId="164" fontId="3" fillId="2" borderId="1" xfId="1" applyNumberFormat="1" applyFont="1" applyFill="1" applyBorder="1" applyAlignment="1">
      <alignment horizontal="justify" vertical="top" wrapText="1"/>
    </xf>
    <xf numFmtId="0" fontId="3" fillId="2" borderId="8" xfId="0" applyFont="1" applyFill="1" applyBorder="1" applyAlignment="1">
      <alignment horizontal="justify" vertical="top" wrapText="1"/>
    </xf>
    <xf numFmtId="0" fontId="3" fillId="2" borderId="8" xfId="0" applyFont="1" applyFill="1" applyBorder="1" applyAlignment="1">
      <alignment horizontal="justify" vertical="top" wrapText="1" readingOrder="1"/>
    </xf>
    <xf numFmtId="164" fontId="3" fillId="2" borderId="8" xfId="1" applyNumberFormat="1" applyFont="1" applyFill="1" applyBorder="1" applyAlignment="1">
      <alignment vertical="center" wrapText="1"/>
    </xf>
    <xf numFmtId="44" fontId="3" fillId="2" borderId="1" xfId="2" applyFont="1" applyFill="1" applyBorder="1" applyAlignment="1">
      <alignment vertical="center" wrapText="1"/>
    </xf>
    <xf numFmtId="0" fontId="10" fillId="0" borderId="1" xfId="0" applyFont="1" applyFill="1" applyBorder="1" applyAlignment="1">
      <alignment horizontal="justify" vertical="top" wrapText="1"/>
    </xf>
    <xf numFmtId="0" fontId="9" fillId="0" borderId="8" xfId="0" applyFont="1" applyFill="1" applyBorder="1" applyAlignment="1">
      <alignment horizontal="justify" vertical="top" wrapText="1"/>
    </xf>
    <xf numFmtId="0" fontId="9" fillId="0" borderId="1" xfId="0" applyFont="1" applyFill="1" applyBorder="1" applyAlignment="1">
      <alignment horizontal="justify" vertical="top" wrapText="1" readingOrder="1"/>
    </xf>
    <xf numFmtId="164" fontId="9" fillId="0" borderId="1" xfId="1" applyNumberFormat="1" applyFont="1" applyFill="1" applyBorder="1" applyAlignment="1">
      <alignment horizontal="justify" vertical="center" wrapText="1"/>
    </xf>
    <xf numFmtId="8" fontId="9" fillId="0" borderId="8" xfId="0" applyNumberFormat="1" applyFont="1" applyFill="1" applyBorder="1" applyAlignment="1">
      <alignment vertical="center" wrapText="1"/>
    </xf>
    <xf numFmtId="0" fontId="3" fillId="4" borderId="1" xfId="0" applyFont="1" applyFill="1" applyBorder="1" applyAlignment="1">
      <alignment horizontal="justify" vertical="top" wrapText="1"/>
    </xf>
    <xf numFmtId="0" fontId="3" fillId="4" borderId="1" xfId="0" applyFont="1" applyFill="1" applyBorder="1" applyAlignment="1">
      <alignment horizontal="justify" vertical="top" wrapText="1" readingOrder="1"/>
    </xf>
    <xf numFmtId="164" fontId="3" fillId="4" borderId="1" xfId="1" applyNumberFormat="1" applyFont="1" applyFill="1" applyBorder="1" applyAlignment="1">
      <alignment horizontal="justify" vertical="center" wrapText="1"/>
    </xf>
    <xf numFmtId="8" fontId="3" fillId="4" borderId="1" xfId="0" applyNumberFormat="1" applyFont="1" applyFill="1" applyBorder="1" applyAlignment="1">
      <alignment vertical="center" wrapText="1"/>
    </xf>
    <xf numFmtId="8" fontId="3" fillId="4" borderId="7" xfId="0" applyNumberFormat="1" applyFont="1" applyFill="1" applyBorder="1" applyAlignment="1">
      <alignment horizontal="justify" vertical="top" wrapText="1"/>
    </xf>
    <xf numFmtId="0" fontId="0" fillId="4" borderId="0" xfId="0" applyFill="1"/>
    <xf numFmtId="0" fontId="12" fillId="0" borderId="0" xfId="0" applyFont="1" applyBorder="1" applyAlignment="1">
      <alignment horizontal="justify" vertical="top" wrapText="1" readingOrder="1"/>
    </xf>
    <xf numFmtId="0" fontId="12" fillId="0" borderId="0" xfId="0" applyFont="1" applyBorder="1" applyAlignment="1">
      <alignment horizontal="justify" vertical="top"/>
    </xf>
    <xf numFmtId="0" fontId="12" fillId="0" borderId="0" xfId="0" applyFont="1" applyBorder="1" applyAlignment="1">
      <alignment horizontal="left" vertical="top"/>
    </xf>
    <xf numFmtId="164" fontId="12" fillId="0" borderId="0" xfId="1" applyNumberFormat="1" applyFont="1" applyBorder="1" applyAlignment="1">
      <alignment horizontal="justify" vertical="top"/>
    </xf>
    <xf numFmtId="0" fontId="14" fillId="0" borderId="0" xfId="0" applyFont="1" applyBorder="1" applyAlignment="1">
      <alignment horizontal="justify" vertical="top"/>
    </xf>
    <xf numFmtId="165" fontId="14" fillId="0" borderId="0" xfId="0" applyNumberFormat="1" applyFont="1" applyBorder="1" applyAlignment="1">
      <alignment horizontal="justify" vertical="top"/>
    </xf>
    <xf numFmtId="0" fontId="12" fillId="5" borderId="0" xfId="0" applyFont="1" applyFill="1" applyBorder="1" applyAlignment="1">
      <alignment horizontal="justify" vertical="top" wrapText="1"/>
    </xf>
    <xf numFmtId="0" fontId="12" fillId="0" borderId="0" xfId="0" applyFont="1" applyFill="1" applyBorder="1" applyAlignment="1">
      <alignment horizontal="justify" vertical="top"/>
    </xf>
    <xf numFmtId="43" fontId="12" fillId="0" borderId="0" xfId="1" applyFont="1" applyFill="1" applyBorder="1" applyAlignment="1">
      <alignment horizontal="justify" vertical="top"/>
    </xf>
    <xf numFmtId="0" fontId="13" fillId="0" borderId="12" xfId="0" applyFont="1" applyFill="1" applyBorder="1" applyAlignment="1">
      <alignment horizontal="justify" vertical="top" wrapText="1"/>
    </xf>
    <xf numFmtId="0" fontId="13" fillId="0" borderId="13" xfId="0" applyFont="1" applyFill="1" applyBorder="1" applyAlignment="1">
      <alignment horizontal="justify" vertical="top" wrapText="1"/>
    </xf>
    <xf numFmtId="0" fontId="13" fillId="0" borderId="13" xfId="0" applyFont="1" applyFill="1" applyBorder="1" applyAlignment="1">
      <alignment horizontal="left" vertical="top" wrapText="1"/>
    </xf>
    <xf numFmtId="0" fontId="12" fillId="0" borderId="13" xfId="0" applyFont="1" applyFill="1" applyBorder="1" applyAlignment="1">
      <alignment horizontal="justify" vertical="top" wrapText="1" readingOrder="1"/>
    </xf>
    <xf numFmtId="164" fontId="13" fillId="0" borderId="13" xfId="1" applyNumberFormat="1" applyFont="1" applyFill="1" applyBorder="1" applyAlignment="1">
      <alignment horizontal="justify" vertical="top" wrapText="1"/>
    </xf>
    <xf numFmtId="0" fontId="12" fillId="0" borderId="13" xfId="0" applyFont="1" applyFill="1" applyBorder="1" applyAlignment="1">
      <alignment horizontal="justify" vertical="top"/>
    </xf>
    <xf numFmtId="44" fontId="14" fillId="0" borderId="13" xfId="0" applyNumberFormat="1" applyFont="1" applyFill="1" applyBorder="1" applyAlignment="1">
      <alignment horizontal="justify" vertical="top" wrapText="1"/>
    </xf>
    <xf numFmtId="165" fontId="14" fillId="0" borderId="13" xfId="0" applyNumberFormat="1" applyFont="1" applyFill="1" applyBorder="1" applyAlignment="1">
      <alignment horizontal="justify" vertical="top" wrapText="1"/>
    </xf>
    <xf numFmtId="0" fontId="12" fillId="0" borderId="13" xfId="0" applyFont="1" applyFill="1" applyBorder="1" applyAlignment="1">
      <alignment horizontal="justify" vertical="top" wrapText="1"/>
    </xf>
    <xf numFmtId="43" fontId="12" fillId="0" borderId="13" xfId="1" applyFont="1" applyFill="1" applyBorder="1" applyAlignment="1">
      <alignment horizontal="justify" vertical="top"/>
    </xf>
    <xf numFmtId="0" fontId="12" fillId="0" borderId="14" xfId="0" applyFont="1" applyFill="1" applyBorder="1" applyAlignment="1">
      <alignment horizontal="justify" vertical="top"/>
    </xf>
    <xf numFmtId="0" fontId="13" fillId="0" borderId="15" xfId="0" applyFont="1" applyFill="1" applyBorder="1" applyAlignment="1">
      <alignment horizontal="justify" vertical="top" wrapText="1"/>
    </xf>
    <xf numFmtId="0" fontId="13" fillId="0" borderId="16" xfId="0" applyFont="1" applyFill="1" applyBorder="1" applyAlignment="1">
      <alignment horizontal="justify" vertical="top" wrapText="1"/>
    </xf>
    <xf numFmtId="0" fontId="13" fillId="0" borderId="16" xfId="0" applyFont="1" applyFill="1" applyBorder="1" applyAlignment="1">
      <alignment horizontal="left" vertical="top" wrapText="1"/>
    </xf>
    <xf numFmtId="0" fontId="12" fillId="0" borderId="16" xfId="0" applyFont="1" applyFill="1" applyBorder="1" applyAlignment="1">
      <alignment horizontal="justify" vertical="top" wrapText="1" readingOrder="1"/>
    </xf>
    <xf numFmtId="164" fontId="13" fillId="0" borderId="16" xfId="1" applyNumberFormat="1" applyFont="1" applyFill="1" applyBorder="1" applyAlignment="1">
      <alignment horizontal="justify" vertical="top" wrapText="1"/>
    </xf>
    <xf numFmtId="44" fontId="14" fillId="0" borderId="16" xfId="0" applyNumberFormat="1" applyFont="1" applyFill="1" applyBorder="1" applyAlignment="1">
      <alignment horizontal="justify" vertical="top" wrapText="1"/>
    </xf>
    <xf numFmtId="165" fontId="14" fillId="0" borderId="16" xfId="0" applyNumberFormat="1" applyFont="1" applyFill="1" applyBorder="1" applyAlignment="1">
      <alignment horizontal="justify" vertical="top" wrapText="1"/>
    </xf>
    <xf numFmtId="0" fontId="12" fillId="0" borderId="16" xfId="0" applyFont="1" applyFill="1" applyBorder="1" applyAlignment="1">
      <alignment horizontal="justify" vertical="top" wrapText="1"/>
    </xf>
    <xf numFmtId="43" fontId="12" fillId="0" borderId="16" xfId="1" applyFont="1" applyFill="1" applyBorder="1" applyAlignment="1">
      <alignment horizontal="justify" vertical="top"/>
    </xf>
    <xf numFmtId="0" fontId="12" fillId="0" borderId="17" xfId="0" applyFont="1" applyFill="1" applyBorder="1" applyAlignment="1">
      <alignment horizontal="justify" vertical="top"/>
    </xf>
    <xf numFmtId="0" fontId="12" fillId="0" borderId="16" xfId="0" applyFont="1" applyFill="1" applyBorder="1" applyAlignment="1">
      <alignment horizontal="justify" vertical="top"/>
    </xf>
    <xf numFmtId="0" fontId="12" fillId="0" borderId="16" xfId="0" applyFont="1" applyBorder="1" applyAlignment="1">
      <alignment vertical="top"/>
    </xf>
    <xf numFmtId="44" fontId="12" fillId="0" borderId="16" xfId="2" applyNumberFormat="1" applyFont="1" applyFill="1" applyBorder="1" applyAlignment="1">
      <alignment horizontal="justify" vertical="top" wrapText="1"/>
    </xf>
    <xf numFmtId="164" fontId="12" fillId="0" borderId="16" xfId="1" applyNumberFormat="1" applyFont="1" applyFill="1" applyBorder="1" applyAlignment="1">
      <alignment horizontal="justify" vertical="top" wrapText="1"/>
    </xf>
    <xf numFmtId="0" fontId="13" fillId="0" borderId="16" xfId="0" applyFont="1" applyFill="1" applyBorder="1" applyAlignment="1">
      <alignment horizontal="justify" vertical="top" wrapText="1" readingOrder="1"/>
    </xf>
    <xf numFmtId="0" fontId="12" fillId="0" borderId="15" xfId="0" applyFont="1" applyFill="1" applyBorder="1" applyAlignment="1">
      <alignment horizontal="justify" vertical="top"/>
    </xf>
    <xf numFmtId="164" fontId="12" fillId="0" borderId="16" xfId="1" applyNumberFormat="1" applyFont="1" applyFill="1" applyBorder="1" applyAlignment="1">
      <alignment horizontal="justify" vertical="top"/>
    </xf>
    <xf numFmtId="44" fontId="12" fillId="0" borderId="16" xfId="2" applyNumberFormat="1" applyFont="1" applyFill="1" applyBorder="1" applyAlignment="1">
      <alignment horizontal="justify" vertical="top"/>
    </xf>
    <xf numFmtId="0" fontId="13" fillId="2" borderId="15" xfId="0" applyFont="1" applyFill="1" applyBorder="1" applyAlignment="1">
      <alignment horizontal="justify" vertical="top" wrapText="1"/>
    </xf>
    <xf numFmtId="0" fontId="13" fillId="2" borderId="16" xfId="0" applyFont="1" applyFill="1" applyBorder="1" applyAlignment="1">
      <alignment horizontal="justify" vertical="top" wrapText="1"/>
    </xf>
    <xf numFmtId="0" fontId="13" fillId="2" borderId="16" xfId="0" applyFont="1" applyFill="1" applyBorder="1" applyAlignment="1">
      <alignment horizontal="left" vertical="top" wrapText="1"/>
    </xf>
    <xf numFmtId="0" fontId="13" fillId="2" borderId="16" xfId="0" applyFont="1" applyFill="1" applyBorder="1" applyAlignment="1">
      <alignment horizontal="justify" vertical="top" wrapText="1" readingOrder="1"/>
    </xf>
    <xf numFmtId="164" fontId="13" fillId="2" borderId="16" xfId="1" applyNumberFormat="1" applyFont="1" applyFill="1" applyBorder="1" applyAlignment="1">
      <alignment horizontal="justify" vertical="top" wrapText="1"/>
    </xf>
    <xf numFmtId="44" fontId="12" fillId="2" borderId="16" xfId="0" applyNumberFormat="1" applyFont="1" applyFill="1" applyBorder="1" applyAlignment="1">
      <alignment horizontal="justify" vertical="top" wrapText="1"/>
    </xf>
    <xf numFmtId="0" fontId="12" fillId="0" borderId="16" xfId="0" applyFont="1" applyFill="1" applyBorder="1" applyAlignment="1">
      <alignment horizontal="left" vertical="top" wrapText="1"/>
    </xf>
    <xf numFmtId="164" fontId="12" fillId="0" borderId="16" xfId="0" applyNumberFormat="1" applyFont="1" applyFill="1" applyBorder="1" applyAlignment="1">
      <alignment horizontal="justify" vertical="top"/>
    </xf>
    <xf numFmtId="0" fontId="12" fillId="0" borderId="16" xfId="0" applyFont="1" applyFill="1" applyBorder="1" applyAlignment="1">
      <alignment horizontal="left" vertical="top"/>
    </xf>
    <xf numFmtId="0" fontId="12" fillId="0" borderId="16" xfId="0" applyFont="1" applyBorder="1" applyAlignment="1">
      <alignment horizontal="justify" vertical="top"/>
    </xf>
    <xf numFmtId="0" fontId="15" fillId="0" borderId="16" xfId="0" applyFont="1" applyBorder="1" applyAlignment="1">
      <alignment vertical="top"/>
    </xf>
    <xf numFmtId="0" fontId="12" fillId="0" borderId="15" xfId="0" applyFont="1" applyFill="1" applyBorder="1" applyAlignment="1">
      <alignment horizontal="justify" vertical="top" wrapText="1"/>
    </xf>
    <xf numFmtId="0" fontId="12" fillId="0" borderId="18" xfId="0" applyFont="1" applyFill="1" applyBorder="1" applyAlignment="1">
      <alignment horizontal="justify" vertical="top"/>
    </xf>
    <xf numFmtId="0" fontId="12" fillId="0" borderId="19" xfId="0" applyFont="1" applyFill="1" applyBorder="1" applyAlignment="1">
      <alignment horizontal="justify" vertical="top"/>
    </xf>
    <xf numFmtId="0" fontId="12" fillId="0" borderId="19" xfId="0" applyFont="1" applyFill="1" applyBorder="1" applyAlignment="1">
      <alignment horizontal="left" vertical="top"/>
    </xf>
    <xf numFmtId="0" fontId="12" fillId="0" borderId="19" xfId="0" applyFont="1" applyBorder="1" applyAlignment="1">
      <alignment horizontal="justify" vertical="top"/>
    </xf>
    <xf numFmtId="164" fontId="12" fillId="0" borderId="19" xfId="1" applyNumberFormat="1" applyFont="1" applyFill="1" applyBorder="1" applyAlignment="1">
      <alignment horizontal="justify" vertical="top"/>
    </xf>
    <xf numFmtId="44" fontId="12" fillId="0" borderId="19" xfId="2" applyNumberFormat="1" applyFont="1" applyFill="1" applyBorder="1" applyAlignment="1">
      <alignment horizontal="justify" vertical="top"/>
    </xf>
    <xf numFmtId="165" fontId="14" fillId="0" borderId="19" xfId="0" applyNumberFormat="1" applyFont="1" applyFill="1" applyBorder="1" applyAlignment="1">
      <alignment horizontal="justify" vertical="top" wrapText="1"/>
    </xf>
    <xf numFmtId="0" fontId="12" fillId="0" borderId="19" xfId="0" applyFont="1" applyFill="1" applyBorder="1" applyAlignment="1">
      <alignment horizontal="justify" vertical="top" wrapText="1"/>
    </xf>
    <xf numFmtId="43" fontId="12" fillId="0" borderId="19" xfId="1" applyFont="1" applyFill="1" applyBorder="1" applyAlignment="1">
      <alignment horizontal="justify" vertical="top"/>
    </xf>
    <xf numFmtId="166" fontId="14" fillId="0" borderId="0" xfId="0" applyNumberFormat="1" applyFont="1" applyBorder="1" applyAlignment="1">
      <alignment horizontal="justify" vertical="top"/>
    </xf>
    <xf numFmtId="43" fontId="12" fillId="0" borderId="17" xfId="1" applyFont="1" applyFill="1" applyBorder="1" applyAlignment="1">
      <alignment horizontal="justify" vertical="top"/>
    </xf>
    <xf numFmtId="43" fontId="12" fillId="0" borderId="20" xfId="1" applyFont="1" applyFill="1" applyBorder="1" applyAlignment="1">
      <alignment horizontal="justify" vertical="top"/>
    </xf>
    <xf numFmtId="0" fontId="12" fillId="0" borderId="11" xfId="0" applyFont="1" applyBorder="1" applyAlignment="1">
      <alignment horizontal="center" vertical="top" wrapText="1" readingOrder="1"/>
    </xf>
    <xf numFmtId="0" fontId="12" fillId="0" borderId="0" xfId="0" applyFont="1" applyBorder="1" applyAlignment="1">
      <alignment horizontal="center" vertical="top"/>
    </xf>
    <xf numFmtId="0" fontId="13" fillId="6" borderId="10" xfId="0" applyFont="1" applyFill="1" applyBorder="1" applyAlignment="1">
      <alignment horizontal="center" vertical="top" wrapText="1"/>
    </xf>
    <xf numFmtId="0" fontId="13" fillId="6" borderId="10" xfId="0" applyFont="1" applyFill="1" applyBorder="1" applyAlignment="1">
      <alignment horizontal="center" vertical="top" wrapText="1" readingOrder="1"/>
    </xf>
    <xf numFmtId="164" fontId="13" fillId="6" borderId="10" xfId="1" applyNumberFormat="1" applyFont="1" applyFill="1" applyBorder="1" applyAlignment="1">
      <alignment horizontal="center" vertical="top" wrapText="1"/>
    </xf>
    <xf numFmtId="0" fontId="14" fillId="6" borderId="10" xfId="0" applyFont="1" applyFill="1" applyBorder="1" applyAlignment="1">
      <alignment horizontal="center" vertical="top" wrapText="1"/>
    </xf>
    <xf numFmtId="165" fontId="14" fillId="6" borderId="10" xfId="0" applyNumberFormat="1" applyFont="1" applyFill="1" applyBorder="1" applyAlignment="1">
      <alignment horizontal="center" vertical="top" wrapText="1"/>
    </xf>
    <xf numFmtId="0" fontId="12" fillId="6" borderId="10"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3" xfId="0" applyFont="1" applyBorder="1" applyAlignment="1">
      <alignment horizontal="center" vertical="top" wrapText="1"/>
    </xf>
    <xf numFmtId="0" fontId="12" fillId="0" borderId="16" xfId="0" applyFont="1" applyBorder="1" applyAlignment="1">
      <alignment horizontal="center" vertical="top" wrapText="1"/>
    </xf>
    <xf numFmtId="49" fontId="12" fillId="0" borderId="16" xfId="0" applyNumberFormat="1" applyFont="1" applyBorder="1" applyAlignment="1">
      <alignment horizontal="center" vertical="top" wrapText="1"/>
    </xf>
    <xf numFmtId="0" fontId="11" fillId="0" borderId="16" xfId="0" applyFont="1" applyBorder="1" applyAlignment="1">
      <alignment vertical="top"/>
    </xf>
    <xf numFmtId="0" fontId="12" fillId="0" borderId="16" xfId="0" applyFont="1" applyFill="1" applyBorder="1" applyAlignment="1">
      <alignment horizontal="center" vertical="top"/>
    </xf>
    <xf numFmtId="0" fontId="14" fillId="0" borderId="16" xfId="5" applyFont="1" applyBorder="1" applyAlignment="1">
      <alignment vertical="top"/>
    </xf>
    <xf numFmtId="0" fontId="15" fillId="0" borderId="16" xfId="0" applyFont="1" applyBorder="1" applyAlignment="1">
      <alignment horizontal="justify" vertical="top"/>
    </xf>
    <xf numFmtId="0" fontId="15" fillId="0" borderId="19" xfId="0" applyFont="1" applyBorder="1" applyAlignment="1">
      <alignment vertical="top"/>
    </xf>
    <xf numFmtId="0" fontId="12" fillId="0" borderId="19" xfId="0" applyFont="1" applyBorder="1" applyAlignment="1">
      <alignment horizontal="center" vertical="top" wrapText="1"/>
    </xf>
    <xf numFmtId="0" fontId="12" fillId="0" borderId="9" xfId="0" applyFont="1" applyBorder="1" applyAlignment="1">
      <alignment horizontal="center" vertical="top"/>
    </xf>
    <xf numFmtId="0" fontId="12" fillId="0" borderId="10" xfId="0" applyFont="1" applyBorder="1" applyAlignment="1">
      <alignment horizontal="center" vertical="top"/>
    </xf>
  </cellXfs>
  <cellStyles count="6">
    <cellStyle name="Collegamento ipertestuale" xfId="5" builtinId="8"/>
    <cellStyle name="Migliaia" xfId="1" builtinId="3"/>
    <cellStyle name="Migliaia 2" xfId="3"/>
    <cellStyle name="Normale" xfId="0" builtinId="0"/>
    <cellStyle name="Valuta" xfId="2" builtinId="4"/>
    <cellStyle name="Valuta 2" xfId="4"/>
  </cellStyles>
  <dxfs count="0"/>
  <tableStyles count="0" defaultTableStyle="TableStyleMedium2" defaultPivotStyle="PivotStyleLight16"/>
  <colors>
    <mruColors>
      <color rgb="FFCC99FF"/>
      <color rgb="FFFF99FF"/>
      <color rgb="FFFF6600"/>
      <color rgb="FFFFCCCC"/>
      <color rgb="FF33CCCC"/>
      <color rgb="FFCC9900"/>
      <color rgb="FF33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tabSelected="1" zoomScale="85" zoomScaleNormal="85" zoomScaleSheetLayoutView="85" zoomScalePageLayoutView="85" workbookViewId="0">
      <pane xSplit="1" ySplit="2" topLeftCell="B33" activePane="bottomRight" state="frozen"/>
      <selection pane="topRight" activeCell="B1" sqref="B1"/>
      <selection pane="bottomLeft" activeCell="A3" sqref="A3"/>
      <selection pane="bottomRight" sqref="A1:XFD1048576"/>
    </sheetView>
  </sheetViews>
  <sheetFormatPr defaultColWidth="8.85546875" defaultRowHeight="20.100000000000001" customHeight="1" x14ac:dyDescent="0.25"/>
  <cols>
    <col min="1" max="1" width="11.5703125" style="122" customWidth="1"/>
    <col min="2" max="2" width="10.42578125" style="122" customWidth="1"/>
    <col min="3" max="3" width="19" style="123" customWidth="1"/>
    <col min="4" max="4" width="73.7109375" style="121" customWidth="1"/>
    <col min="5" max="5" width="29" style="121" customWidth="1"/>
    <col min="6" max="6" width="20.28515625" style="124" customWidth="1"/>
    <col min="7" max="7" width="22.140625" style="125" customWidth="1"/>
    <col min="8" max="8" width="21" style="126" customWidth="1"/>
    <col min="9" max="9" width="8.85546875" style="127" hidden="1" customWidth="1"/>
    <col min="10" max="10" width="21.28515625" style="184" customWidth="1"/>
    <col min="11" max="11" width="19" style="122" customWidth="1"/>
    <col min="12" max="12" width="20" style="122" customWidth="1"/>
    <col min="13" max="14" width="20" style="122" hidden="1" customWidth="1"/>
    <col min="15" max="15" width="20" style="122" customWidth="1"/>
    <col min="16" max="16384" width="8.85546875" style="122"/>
  </cols>
  <sheetData>
    <row r="1" spans="1:14" ht="20.100000000000001" customHeight="1" thickBot="1" x14ac:dyDescent="0.3">
      <c r="A1" s="202" t="s">
        <v>583</v>
      </c>
      <c r="B1" s="203"/>
      <c r="C1" s="203"/>
      <c r="D1" s="183" t="s">
        <v>581</v>
      </c>
    </row>
    <row r="2" spans="1:14" s="192" customFormat="1" ht="89.25" customHeight="1" thickBot="1" x14ac:dyDescent="0.3">
      <c r="A2" s="185" t="s">
        <v>485</v>
      </c>
      <c r="B2" s="185" t="s">
        <v>486</v>
      </c>
      <c r="C2" s="185" t="s">
        <v>528</v>
      </c>
      <c r="D2" s="186" t="s">
        <v>487</v>
      </c>
      <c r="E2" s="186" t="s">
        <v>493</v>
      </c>
      <c r="F2" s="187" t="s">
        <v>488</v>
      </c>
      <c r="G2" s="188" t="s">
        <v>489</v>
      </c>
      <c r="H2" s="189" t="s">
        <v>492</v>
      </c>
      <c r="I2" s="190" t="s">
        <v>460</v>
      </c>
      <c r="J2" s="190" t="s">
        <v>457</v>
      </c>
      <c r="K2" s="190" t="s">
        <v>483</v>
      </c>
      <c r="L2" s="191" t="s">
        <v>484</v>
      </c>
      <c r="N2" s="192" t="s">
        <v>490</v>
      </c>
    </row>
    <row r="3" spans="1:14" s="128" customFormat="1" ht="20.100000000000001" customHeight="1" x14ac:dyDescent="0.25">
      <c r="A3" s="130">
        <v>1</v>
      </c>
      <c r="B3" s="131"/>
      <c r="C3" s="132" t="s">
        <v>491</v>
      </c>
      <c r="D3" s="133" t="s">
        <v>496</v>
      </c>
      <c r="E3" s="134"/>
      <c r="F3" s="135"/>
      <c r="G3" s="136"/>
      <c r="H3" s="137"/>
      <c r="I3" s="138" t="s">
        <v>482</v>
      </c>
      <c r="J3" s="193"/>
      <c r="K3" s="139"/>
      <c r="L3" s="140"/>
      <c r="M3" s="129">
        <v>149999</v>
      </c>
      <c r="N3" s="128">
        <v>4166400</v>
      </c>
    </row>
    <row r="4" spans="1:14" s="128" customFormat="1" ht="42.75" customHeight="1" x14ac:dyDescent="0.25">
      <c r="A4" s="141"/>
      <c r="B4" s="142">
        <v>1</v>
      </c>
      <c r="C4" s="143"/>
      <c r="D4" s="144" t="s">
        <v>500</v>
      </c>
      <c r="E4" s="144" t="s">
        <v>494</v>
      </c>
      <c r="F4" s="145">
        <v>13</v>
      </c>
      <c r="G4" s="146">
        <v>700</v>
      </c>
      <c r="H4" s="147">
        <f>(F4*G4)*3</f>
        <v>27300</v>
      </c>
      <c r="I4" s="148" t="s">
        <v>461</v>
      </c>
      <c r="J4" s="194"/>
      <c r="K4" s="149"/>
      <c r="L4" s="150"/>
      <c r="M4" s="129">
        <v>149999</v>
      </c>
      <c r="N4" s="128">
        <v>1939920</v>
      </c>
    </row>
    <row r="5" spans="1:14" s="128" customFormat="1" ht="29.25" customHeight="1" x14ac:dyDescent="0.25">
      <c r="A5" s="141"/>
      <c r="B5" s="142">
        <v>2</v>
      </c>
      <c r="C5" s="143"/>
      <c r="D5" s="144" t="s">
        <v>501</v>
      </c>
      <c r="E5" s="144" t="s">
        <v>494</v>
      </c>
      <c r="F5" s="145">
        <v>13</v>
      </c>
      <c r="G5" s="146">
        <v>800</v>
      </c>
      <c r="H5" s="147">
        <f t="shared" ref="H5:H7" si="0">(F5*G5)*3</f>
        <v>31200</v>
      </c>
      <c r="I5" s="148"/>
      <c r="J5" s="194"/>
      <c r="K5" s="149"/>
      <c r="L5" s="150"/>
      <c r="M5" s="129"/>
    </row>
    <row r="6" spans="1:14" s="128" customFormat="1" ht="42" customHeight="1" x14ac:dyDescent="0.25">
      <c r="A6" s="141"/>
      <c r="B6" s="142">
        <v>3</v>
      </c>
      <c r="C6" s="143"/>
      <c r="D6" s="144" t="s">
        <v>519</v>
      </c>
      <c r="E6" s="144" t="s">
        <v>494</v>
      </c>
      <c r="F6" s="145">
        <v>13</v>
      </c>
      <c r="G6" s="146">
        <v>980</v>
      </c>
      <c r="H6" s="147">
        <f t="shared" si="0"/>
        <v>38220</v>
      </c>
      <c r="I6" s="148"/>
      <c r="J6" s="194"/>
      <c r="K6" s="149"/>
      <c r="L6" s="150"/>
      <c r="M6" s="129"/>
    </row>
    <row r="7" spans="1:14" s="128" customFormat="1" ht="37.5" customHeight="1" x14ac:dyDescent="0.25">
      <c r="A7" s="141"/>
      <c r="B7" s="142"/>
      <c r="C7" s="143"/>
      <c r="D7" s="144" t="s">
        <v>579</v>
      </c>
      <c r="E7" s="144" t="s">
        <v>494</v>
      </c>
      <c r="F7" s="145">
        <v>13</v>
      </c>
      <c r="G7" s="146">
        <v>1100</v>
      </c>
      <c r="H7" s="147">
        <f t="shared" si="0"/>
        <v>42900</v>
      </c>
      <c r="I7" s="148"/>
      <c r="J7" s="194"/>
      <c r="K7" s="149"/>
      <c r="L7" s="150"/>
      <c r="M7" s="129"/>
    </row>
    <row r="8" spans="1:14" s="128" customFormat="1" ht="51" customHeight="1" x14ac:dyDescent="0.25">
      <c r="A8" s="141"/>
      <c r="B8" s="142"/>
      <c r="C8" s="143"/>
      <c r="D8" s="144"/>
      <c r="E8" s="144"/>
      <c r="F8" s="146" t="s">
        <v>506</v>
      </c>
      <c r="G8" s="147">
        <f>SUM(H4:H7)</f>
        <v>139620</v>
      </c>
      <c r="H8" s="151"/>
      <c r="I8" s="148"/>
      <c r="J8" s="195" t="s">
        <v>585</v>
      </c>
      <c r="K8" s="149">
        <f>(G8*2%)</f>
        <v>2792.4</v>
      </c>
      <c r="L8" s="181">
        <f t="shared" ref="L8" si="1">(G8*50%)</f>
        <v>69810</v>
      </c>
      <c r="M8" s="129"/>
    </row>
    <row r="9" spans="1:14" s="128" customFormat="1" ht="20.100000000000001" customHeight="1" x14ac:dyDescent="0.25">
      <c r="A9" s="141">
        <v>2</v>
      </c>
      <c r="B9" s="142"/>
      <c r="C9" s="143" t="s">
        <v>495</v>
      </c>
      <c r="D9" s="144" t="s">
        <v>497</v>
      </c>
      <c r="E9" s="144"/>
      <c r="F9" s="145"/>
      <c r="G9" s="146"/>
      <c r="H9" s="147"/>
      <c r="I9" s="148"/>
      <c r="J9" s="194"/>
      <c r="K9" s="149"/>
      <c r="L9" s="150"/>
      <c r="M9" s="129"/>
    </row>
    <row r="10" spans="1:14" s="128" customFormat="1" ht="20.100000000000001" customHeight="1" x14ac:dyDescent="0.25">
      <c r="A10" s="141"/>
      <c r="B10" s="142">
        <v>1</v>
      </c>
      <c r="C10" s="143"/>
      <c r="D10" s="144" t="s">
        <v>502</v>
      </c>
      <c r="E10" s="144" t="s">
        <v>494</v>
      </c>
      <c r="F10" s="145">
        <v>1</v>
      </c>
      <c r="G10" s="146">
        <v>45000</v>
      </c>
      <c r="H10" s="147">
        <f>(F10*G10)*3</f>
        <v>135000</v>
      </c>
      <c r="I10" s="148"/>
      <c r="J10" s="194"/>
      <c r="K10" s="149"/>
      <c r="L10" s="150"/>
      <c r="M10" s="129"/>
    </row>
    <row r="11" spans="1:14" s="128" customFormat="1" ht="20.100000000000001" customHeight="1" x14ac:dyDescent="0.25">
      <c r="A11" s="141"/>
      <c r="B11" s="142">
        <v>2</v>
      </c>
      <c r="C11" s="143"/>
      <c r="D11" s="144" t="s">
        <v>503</v>
      </c>
      <c r="E11" s="144" t="s">
        <v>494</v>
      </c>
      <c r="F11" s="145">
        <v>1</v>
      </c>
      <c r="G11" s="146">
        <v>54850</v>
      </c>
      <c r="H11" s="147">
        <f>(F11*G11)*3</f>
        <v>164550</v>
      </c>
      <c r="I11" s="148"/>
      <c r="J11" s="194"/>
      <c r="K11" s="149"/>
      <c r="L11" s="150"/>
      <c r="M11" s="129"/>
    </row>
    <row r="12" spans="1:14" s="128" customFormat="1" ht="40.5" customHeight="1" x14ac:dyDescent="0.25">
      <c r="A12" s="141"/>
      <c r="B12" s="142"/>
      <c r="C12" s="143"/>
      <c r="D12" s="144"/>
      <c r="E12" s="144"/>
      <c r="F12" s="146" t="s">
        <v>506</v>
      </c>
      <c r="G12" s="147">
        <f>SUM(H10:H11)</f>
        <v>299550</v>
      </c>
      <c r="H12" s="151"/>
      <c r="I12" s="148"/>
      <c r="J12" s="194" t="s">
        <v>584</v>
      </c>
      <c r="K12" s="149">
        <f>(G12*2%)</f>
        <v>5991</v>
      </c>
      <c r="L12" s="181">
        <f t="shared" ref="L12:L16" si="2">(G12*50%)</f>
        <v>149775</v>
      </c>
      <c r="M12" s="129"/>
    </row>
    <row r="13" spans="1:14" s="128" customFormat="1" ht="39.75" customHeight="1" x14ac:dyDescent="0.25">
      <c r="A13" s="141">
        <v>3</v>
      </c>
      <c r="B13" s="142"/>
      <c r="C13" s="143" t="s">
        <v>498</v>
      </c>
      <c r="D13" s="152" t="s">
        <v>582</v>
      </c>
      <c r="E13" s="144"/>
      <c r="F13" s="145"/>
      <c r="G13" s="146"/>
      <c r="H13" s="147"/>
      <c r="I13" s="148" t="s">
        <v>462</v>
      </c>
      <c r="J13" s="194"/>
      <c r="K13" s="149"/>
      <c r="L13" s="181"/>
      <c r="M13" s="129">
        <v>149999</v>
      </c>
      <c r="N13" s="128">
        <v>339568</v>
      </c>
    </row>
    <row r="14" spans="1:14" s="128" customFormat="1" ht="29.25" customHeight="1" x14ac:dyDescent="0.25">
      <c r="A14" s="141"/>
      <c r="B14" s="142">
        <v>1</v>
      </c>
      <c r="C14" s="143"/>
      <c r="D14" s="152" t="s">
        <v>504</v>
      </c>
      <c r="E14" s="144" t="s">
        <v>499</v>
      </c>
      <c r="F14" s="145">
        <v>30</v>
      </c>
      <c r="G14" s="146">
        <v>54</v>
      </c>
      <c r="H14" s="147">
        <f>(F14*G14)*3</f>
        <v>4860</v>
      </c>
      <c r="I14" s="148"/>
      <c r="J14" s="194"/>
      <c r="K14" s="149"/>
      <c r="L14" s="181"/>
      <c r="M14" s="129"/>
    </row>
    <row r="15" spans="1:14" s="128" customFormat="1" ht="23.25" customHeight="1" x14ac:dyDescent="0.25">
      <c r="A15" s="141"/>
      <c r="B15" s="142">
        <v>2</v>
      </c>
      <c r="C15" s="143"/>
      <c r="D15" s="152" t="s">
        <v>505</v>
      </c>
      <c r="E15" s="144" t="s">
        <v>499</v>
      </c>
      <c r="F15" s="145">
        <v>30</v>
      </c>
      <c r="G15" s="146">
        <v>92.5</v>
      </c>
      <c r="H15" s="147">
        <f>(F15*G15)*3</f>
        <v>8325</v>
      </c>
      <c r="I15" s="148"/>
      <c r="J15" s="194"/>
      <c r="K15" s="149"/>
      <c r="L15" s="181"/>
      <c r="M15" s="129"/>
    </row>
    <row r="16" spans="1:14" s="128" customFormat="1" ht="39.75" customHeight="1" x14ac:dyDescent="0.25">
      <c r="A16" s="141"/>
      <c r="B16" s="142"/>
      <c r="C16" s="143"/>
      <c r="D16" s="152"/>
      <c r="E16" s="144"/>
      <c r="F16" s="146" t="s">
        <v>506</v>
      </c>
      <c r="G16" s="147">
        <f>SUM(H14:H15)</f>
        <v>13185</v>
      </c>
      <c r="H16" s="151"/>
      <c r="I16" s="148"/>
      <c r="J16" s="194">
        <v>9172958468</v>
      </c>
      <c r="K16" s="149">
        <f>(G16*2%)</f>
        <v>263.7</v>
      </c>
      <c r="L16" s="181">
        <f t="shared" si="2"/>
        <v>6592.5</v>
      </c>
      <c r="M16" s="129"/>
    </row>
    <row r="17" spans="1:14" s="128" customFormat="1" ht="20.100000000000001" customHeight="1" x14ac:dyDescent="0.25">
      <c r="A17" s="141">
        <v>4</v>
      </c>
      <c r="B17" s="142">
        <v>1</v>
      </c>
      <c r="C17" s="143" t="s">
        <v>508</v>
      </c>
      <c r="D17" s="152" t="s">
        <v>507</v>
      </c>
      <c r="E17" s="144"/>
      <c r="F17" s="145"/>
      <c r="G17" s="153"/>
      <c r="H17" s="147"/>
      <c r="I17" s="148" t="s">
        <v>458</v>
      </c>
      <c r="J17" s="194"/>
      <c r="K17" s="149"/>
      <c r="L17" s="181"/>
      <c r="M17" s="129">
        <v>149999</v>
      </c>
      <c r="N17" s="128">
        <v>7400</v>
      </c>
    </row>
    <row r="18" spans="1:14" s="128" customFormat="1" ht="20.100000000000001" customHeight="1" x14ac:dyDescent="0.25">
      <c r="A18" s="141"/>
      <c r="B18" s="142"/>
      <c r="C18" s="143"/>
      <c r="D18" s="152" t="s">
        <v>509</v>
      </c>
      <c r="E18" s="144" t="s">
        <v>510</v>
      </c>
      <c r="F18" s="145">
        <v>20</v>
      </c>
      <c r="G18" s="153">
        <v>242.5</v>
      </c>
      <c r="H18" s="147">
        <f>(F18*G18)*3</f>
        <v>14550</v>
      </c>
      <c r="I18" s="148"/>
      <c r="J18" s="194">
        <v>9172963887</v>
      </c>
      <c r="K18" s="149">
        <f>(H18*2%)</f>
        <v>291</v>
      </c>
      <c r="L18" s="181">
        <f>(H18*50%)</f>
        <v>7275</v>
      </c>
      <c r="M18" s="129"/>
    </row>
    <row r="19" spans="1:14" s="128" customFormat="1" ht="20.100000000000001" customHeight="1" x14ac:dyDescent="0.25">
      <c r="A19" s="141"/>
      <c r="B19" s="142"/>
      <c r="C19" s="143"/>
      <c r="D19" s="152"/>
      <c r="E19" s="144"/>
      <c r="F19" s="145"/>
      <c r="G19" s="153"/>
      <c r="H19" s="147"/>
      <c r="I19" s="148"/>
      <c r="J19" s="194"/>
      <c r="K19" s="149"/>
      <c r="L19" s="150"/>
      <c r="M19" s="129"/>
    </row>
    <row r="20" spans="1:14" s="128" customFormat="1" ht="20.100000000000001" customHeight="1" x14ac:dyDescent="0.25">
      <c r="A20" s="141">
        <v>5</v>
      </c>
      <c r="B20" s="142"/>
      <c r="C20" s="143" t="s">
        <v>511</v>
      </c>
      <c r="D20" s="169" t="s">
        <v>512</v>
      </c>
      <c r="E20" s="144"/>
      <c r="F20" s="154"/>
      <c r="G20" s="146"/>
      <c r="H20" s="147"/>
      <c r="I20" s="148" t="s">
        <v>463</v>
      </c>
      <c r="J20" s="194"/>
      <c r="K20" s="149"/>
      <c r="L20" s="150"/>
      <c r="M20" s="129">
        <v>149999</v>
      </c>
      <c r="N20" s="128">
        <v>1280</v>
      </c>
    </row>
    <row r="21" spans="1:14" s="128" customFormat="1" ht="20.100000000000001" customHeight="1" x14ac:dyDescent="0.25">
      <c r="A21" s="141"/>
      <c r="B21" s="142">
        <v>1</v>
      </c>
      <c r="C21" s="143"/>
      <c r="D21" s="169" t="s">
        <v>513</v>
      </c>
      <c r="E21" s="144" t="s">
        <v>510</v>
      </c>
      <c r="F21" s="154">
        <v>20</v>
      </c>
      <c r="G21" s="146">
        <v>700</v>
      </c>
      <c r="H21" s="147">
        <f>(F21*G21)*3</f>
        <v>42000</v>
      </c>
      <c r="I21" s="148"/>
      <c r="J21" s="194"/>
      <c r="K21" s="149"/>
      <c r="L21" s="150"/>
      <c r="M21" s="129"/>
    </row>
    <row r="22" spans="1:14" s="128" customFormat="1" ht="20.100000000000001" customHeight="1" x14ac:dyDescent="0.25">
      <c r="A22" s="141"/>
      <c r="B22" s="142">
        <v>2</v>
      </c>
      <c r="C22" s="143"/>
      <c r="D22" s="169" t="s">
        <v>514</v>
      </c>
      <c r="E22" s="144" t="s">
        <v>510</v>
      </c>
      <c r="F22" s="154">
        <v>5</v>
      </c>
      <c r="G22" s="146">
        <v>1600</v>
      </c>
      <c r="H22" s="147">
        <f>(F22*G22)*3</f>
        <v>24000</v>
      </c>
      <c r="I22" s="148"/>
      <c r="J22" s="194"/>
      <c r="K22" s="149"/>
      <c r="L22" s="150"/>
      <c r="M22" s="129"/>
    </row>
    <row r="23" spans="1:14" s="128" customFormat="1" ht="44.25" customHeight="1" x14ac:dyDescent="0.25">
      <c r="A23" s="141"/>
      <c r="B23" s="142"/>
      <c r="C23" s="143"/>
      <c r="D23" s="169"/>
      <c r="E23" s="144"/>
      <c r="F23" s="146" t="s">
        <v>506</v>
      </c>
      <c r="G23" s="147">
        <f>SUM(H21:H22)</f>
        <v>66000</v>
      </c>
      <c r="H23" s="147"/>
      <c r="I23" s="148"/>
      <c r="J23" s="194" t="s">
        <v>586</v>
      </c>
      <c r="K23" s="149">
        <f>(G23*2%)</f>
        <v>1320</v>
      </c>
      <c r="L23" s="181">
        <f>(G23*50%)</f>
        <v>33000</v>
      </c>
      <c r="M23" s="129"/>
    </row>
    <row r="24" spans="1:14" s="128" customFormat="1" ht="20.100000000000001" customHeight="1" x14ac:dyDescent="0.25">
      <c r="A24" s="141"/>
      <c r="B24" s="142"/>
      <c r="C24" s="143"/>
      <c r="D24" s="169"/>
      <c r="E24" s="144"/>
      <c r="F24" s="154"/>
      <c r="G24" s="146"/>
      <c r="H24" s="147"/>
      <c r="I24" s="148"/>
      <c r="J24" s="194"/>
      <c r="K24" s="149"/>
      <c r="L24" s="150"/>
      <c r="M24" s="129"/>
    </row>
    <row r="25" spans="1:14" s="128" customFormat="1" ht="33" customHeight="1" x14ac:dyDescent="0.25">
      <c r="A25" s="141">
        <v>6</v>
      </c>
      <c r="B25" s="142"/>
      <c r="C25" s="143" t="s">
        <v>516</v>
      </c>
      <c r="D25" s="152" t="s">
        <v>515</v>
      </c>
      <c r="E25" s="155"/>
      <c r="F25" s="145"/>
      <c r="G25" s="146"/>
      <c r="H25" s="147"/>
      <c r="I25" s="148" t="s">
        <v>464</v>
      </c>
      <c r="J25" s="194"/>
      <c r="K25" s="149"/>
      <c r="L25" s="150"/>
      <c r="M25" s="129">
        <v>149999</v>
      </c>
      <c r="N25" s="128">
        <v>15840</v>
      </c>
    </row>
    <row r="26" spans="1:14" s="128" customFormat="1" ht="33" customHeight="1" x14ac:dyDescent="0.25">
      <c r="A26" s="141"/>
      <c r="B26" s="142">
        <v>1</v>
      </c>
      <c r="C26" s="143"/>
      <c r="D26" s="152" t="s">
        <v>505</v>
      </c>
      <c r="E26" s="155" t="s">
        <v>510</v>
      </c>
      <c r="F26" s="145">
        <v>100</v>
      </c>
      <c r="G26" s="146">
        <v>811</v>
      </c>
      <c r="H26" s="147">
        <f>(F26*G26)*3</f>
        <v>243300</v>
      </c>
      <c r="I26" s="148"/>
      <c r="J26" s="194" t="s">
        <v>587</v>
      </c>
      <c r="K26" s="149">
        <f>(H26*2%)</f>
        <v>4866</v>
      </c>
      <c r="L26" s="181">
        <f>(H26*50%)</f>
        <v>121650</v>
      </c>
      <c r="M26" s="129"/>
    </row>
    <row r="27" spans="1:14" s="128" customFormat="1" ht="33" customHeight="1" x14ac:dyDescent="0.25">
      <c r="A27" s="141"/>
      <c r="B27" s="142"/>
      <c r="C27" s="143"/>
      <c r="D27" s="196"/>
      <c r="E27" s="155"/>
      <c r="F27" s="145"/>
      <c r="G27" s="146"/>
      <c r="H27" s="147"/>
      <c r="I27" s="148"/>
      <c r="J27" s="194"/>
      <c r="K27" s="149"/>
      <c r="L27" s="150"/>
      <c r="M27" s="129"/>
    </row>
    <row r="28" spans="1:14" s="128" customFormat="1" ht="20.100000000000001" customHeight="1" x14ac:dyDescent="0.25">
      <c r="A28" s="141">
        <v>7</v>
      </c>
      <c r="B28" s="142">
        <v>1</v>
      </c>
      <c r="C28" s="143" t="s">
        <v>518</v>
      </c>
      <c r="D28" s="144" t="s">
        <v>517</v>
      </c>
      <c r="E28" s="144" t="s">
        <v>510</v>
      </c>
      <c r="F28" s="145">
        <v>100</v>
      </c>
      <c r="G28" s="146">
        <v>200</v>
      </c>
      <c r="H28" s="147">
        <f>(F28*G28)*3</f>
        <v>60000</v>
      </c>
      <c r="I28" s="148"/>
      <c r="J28" s="194">
        <v>9177804374</v>
      </c>
      <c r="K28" s="149">
        <f t="shared" ref="K28:K90" si="3">(H28*2%)</f>
        <v>1200</v>
      </c>
      <c r="L28" s="181">
        <f t="shared" ref="L28:L40" si="4">(H28*50%)</f>
        <v>30000</v>
      </c>
      <c r="M28" s="129">
        <v>149999</v>
      </c>
      <c r="N28" s="128">
        <v>81512.960000000006</v>
      </c>
    </row>
    <row r="29" spans="1:14" s="128" customFormat="1" ht="20.100000000000001" customHeight="1" x14ac:dyDescent="0.25">
      <c r="A29" s="141"/>
      <c r="B29" s="142"/>
      <c r="C29" s="143"/>
      <c r="D29" s="144"/>
      <c r="E29" s="144"/>
      <c r="F29" s="145"/>
      <c r="G29" s="146"/>
      <c r="H29" s="147"/>
      <c r="I29" s="148"/>
      <c r="J29" s="194"/>
      <c r="K29" s="149"/>
      <c r="L29" s="181"/>
      <c r="M29" s="129"/>
    </row>
    <row r="30" spans="1:14" s="128" customFormat="1" ht="20.100000000000001" customHeight="1" x14ac:dyDescent="0.25">
      <c r="A30" s="141">
        <v>8</v>
      </c>
      <c r="B30" s="142">
        <v>1</v>
      </c>
      <c r="C30" s="143" t="s">
        <v>520</v>
      </c>
      <c r="D30" s="152" t="s">
        <v>521</v>
      </c>
      <c r="E30" s="144" t="s">
        <v>522</v>
      </c>
      <c r="F30" s="145">
        <v>20</v>
      </c>
      <c r="G30" s="146">
        <v>1125</v>
      </c>
      <c r="H30" s="147">
        <f>(F30*G30)*3</f>
        <v>67500</v>
      </c>
      <c r="I30" s="148"/>
      <c r="J30" s="194" t="s">
        <v>588</v>
      </c>
      <c r="K30" s="149">
        <f t="shared" si="3"/>
        <v>1350</v>
      </c>
      <c r="L30" s="181">
        <f t="shared" si="4"/>
        <v>33750</v>
      </c>
      <c r="M30" s="129">
        <v>149999</v>
      </c>
      <c r="N30" s="128">
        <v>143446.72</v>
      </c>
    </row>
    <row r="31" spans="1:14" s="128" customFormat="1" ht="20.100000000000001" customHeight="1" x14ac:dyDescent="0.25">
      <c r="A31" s="141"/>
      <c r="B31" s="142"/>
      <c r="C31" s="143"/>
      <c r="D31" s="152"/>
      <c r="E31" s="144"/>
      <c r="F31" s="145"/>
      <c r="G31" s="146"/>
      <c r="H31" s="147"/>
      <c r="I31" s="148"/>
      <c r="J31" s="194"/>
      <c r="K31" s="149"/>
      <c r="L31" s="181"/>
      <c r="M31" s="129"/>
    </row>
    <row r="32" spans="1:14" s="128" customFormat="1" ht="20.100000000000001" customHeight="1" x14ac:dyDescent="0.25">
      <c r="A32" s="141">
        <v>9</v>
      </c>
      <c r="B32" s="142">
        <v>1</v>
      </c>
      <c r="C32" s="143" t="s">
        <v>523</v>
      </c>
      <c r="D32" s="144" t="s">
        <v>524</v>
      </c>
      <c r="E32" s="144" t="s">
        <v>510</v>
      </c>
      <c r="F32" s="145">
        <v>20</v>
      </c>
      <c r="G32" s="153">
        <v>939</v>
      </c>
      <c r="H32" s="147">
        <f>(F32*G32)*3</f>
        <v>56340</v>
      </c>
      <c r="I32" s="148"/>
      <c r="J32" s="194" t="s">
        <v>589</v>
      </c>
      <c r="K32" s="149">
        <f t="shared" si="3"/>
        <v>1126.8</v>
      </c>
      <c r="L32" s="181">
        <f t="shared" si="4"/>
        <v>28170</v>
      </c>
      <c r="M32" s="129">
        <v>149999</v>
      </c>
      <c r="N32" s="128">
        <v>18000</v>
      </c>
    </row>
    <row r="33" spans="1:14" s="128" customFormat="1" ht="20.100000000000001" customHeight="1" x14ac:dyDescent="0.25">
      <c r="A33" s="141"/>
      <c r="B33" s="142"/>
      <c r="C33" s="143"/>
      <c r="D33" s="144"/>
      <c r="E33" s="144"/>
      <c r="F33" s="145"/>
      <c r="G33" s="153"/>
      <c r="H33" s="147"/>
      <c r="I33" s="148"/>
      <c r="J33" s="194"/>
      <c r="K33" s="149"/>
      <c r="L33" s="181"/>
      <c r="M33" s="129"/>
    </row>
    <row r="34" spans="1:14" s="128" customFormat="1" ht="20.100000000000001" customHeight="1" x14ac:dyDescent="0.25">
      <c r="A34" s="141">
        <v>10</v>
      </c>
      <c r="B34" s="142">
        <v>1</v>
      </c>
      <c r="C34" s="152" t="s">
        <v>526</v>
      </c>
      <c r="D34" s="144" t="s">
        <v>525</v>
      </c>
      <c r="E34" s="144" t="s">
        <v>527</v>
      </c>
      <c r="F34" s="145">
        <v>5</v>
      </c>
      <c r="G34" s="153">
        <v>10000</v>
      </c>
      <c r="H34" s="147">
        <f>(F34*G34)*3</f>
        <v>150000</v>
      </c>
      <c r="I34" s="148"/>
      <c r="J34" s="194" t="s">
        <v>617</v>
      </c>
      <c r="K34" s="149">
        <f t="shared" si="3"/>
        <v>3000</v>
      </c>
      <c r="L34" s="181">
        <f t="shared" si="4"/>
        <v>75000</v>
      </c>
      <c r="M34" s="129">
        <v>149999</v>
      </c>
      <c r="N34" s="128">
        <v>29200</v>
      </c>
    </row>
    <row r="35" spans="1:14" s="128" customFormat="1" ht="20.100000000000001" customHeight="1" x14ac:dyDescent="0.25">
      <c r="A35" s="141"/>
      <c r="B35" s="142"/>
      <c r="C35" s="152"/>
      <c r="D35" s="144"/>
      <c r="E35" s="144"/>
      <c r="F35" s="145"/>
      <c r="G35" s="153"/>
      <c r="H35" s="147"/>
      <c r="I35" s="148"/>
      <c r="J35" s="194"/>
      <c r="K35" s="149"/>
      <c r="L35" s="181"/>
      <c r="M35" s="129"/>
    </row>
    <row r="36" spans="1:14" s="128" customFormat="1" ht="20.100000000000001" customHeight="1" x14ac:dyDescent="0.25">
      <c r="A36" s="156">
        <v>11</v>
      </c>
      <c r="B36" s="151">
        <v>1</v>
      </c>
      <c r="C36" s="152" t="s">
        <v>526</v>
      </c>
      <c r="D36" s="144" t="s">
        <v>529</v>
      </c>
      <c r="E36" s="144" t="s">
        <v>527</v>
      </c>
      <c r="F36" s="157">
        <v>5</v>
      </c>
      <c r="G36" s="158">
        <v>10000</v>
      </c>
      <c r="H36" s="147">
        <f>(F36*G36)*3</f>
        <v>150000</v>
      </c>
      <c r="I36" s="148"/>
      <c r="J36" s="195" t="s">
        <v>590</v>
      </c>
      <c r="K36" s="149">
        <f t="shared" si="3"/>
        <v>3000</v>
      </c>
      <c r="L36" s="181">
        <f t="shared" si="4"/>
        <v>75000</v>
      </c>
      <c r="M36" s="129">
        <v>149999</v>
      </c>
      <c r="N36" s="128">
        <v>33600</v>
      </c>
    </row>
    <row r="37" spans="1:14" s="128" customFormat="1" ht="20.100000000000001" customHeight="1" x14ac:dyDescent="0.25">
      <c r="A37" s="156"/>
      <c r="B37" s="151"/>
      <c r="C37" s="143"/>
      <c r="D37" s="144"/>
      <c r="E37" s="144"/>
      <c r="F37" s="157"/>
      <c r="G37" s="158"/>
      <c r="H37" s="147"/>
      <c r="I37" s="148"/>
      <c r="J37" s="194"/>
      <c r="K37" s="149"/>
      <c r="L37" s="181"/>
      <c r="M37" s="129"/>
    </row>
    <row r="38" spans="1:14" s="128" customFormat="1" ht="20.100000000000001" customHeight="1" x14ac:dyDescent="0.25">
      <c r="A38" s="159">
        <v>12</v>
      </c>
      <c r="B38" s="160">
        <v>1</v>
      </c>
      <c r="C38" s="161" t="s">
        <v>530</v>
      </c>
      <c r="D38" s="162" t="s">
        <v>531</v>
      </c>
      <c r="E38" s="162" t="s">
        <v>510</v>
      </c>
      <c r="F38" s="163">
        <v>100</v>
      </c>
      <c r="G38" s="164">
        <v>69</v>
      </c>
      <c r="H38" s="147">
        <f>(F38*G38)*3</f>
        <v>20700</v>
      </c>
      <c r="I38" s="148"/>
      <c r="J38" s="194" t="s">
        <v>591</v>
      </c>
      <c r="K38" s="149">
        <f t="shared" si="3"/>
        <v>414</v>
      </c>
      <c r="L38" s="181">
        <f t="shared" si="4"/>
        <v>10350</v>
      </c>
      <c r="M38" s="129">
        <v>149999</v>
      </c>
      <c r="N38" s="128">
        <v>3500</v>
      </c>
    </row>
    <row r="39" spans="1:14" s="128" customFormat="1" ht="20.100000000000001" customHeight="1" x14ac:dyDescent="0.25">
      <c r="A39" s="159"/>
      <c r="B39" s="160"/>
      <c r="C39" s="161"/>
      <c r="D39" s="162"/>
      <c r="E39" s="162"/>
      <c r="F39" s="163"/>
      <c r="G39" s="164"/>
      <c r="H39" s="147"/>
      <c r="I39" s="148"/>
      <c r="J39" s="194"/>
      <c r="K39" s="149"/>
      <c r="L39" s="181"/>
      <c r="M39" s="129"/>
    </row>
    <row r="40" spans="1:14" s="128" customFormat="1" ht="20.100000000000001" customHeight="1" x14ac:dyDescent="0.25">
      <c r="A40" s="141">
        <v>13</v>
      </c>
      <c r="B40" s="142">
        <v>1</v>
      </c>
      <c r="C40" s="161" t="s">
        <v>533</v>
      </c>
      <c r="D40" s="144" t="s">
        <v>532</v>
      </c>
      <c r="E40" s="144" t="s">
        <v>510</v>
      </c>
      <c r="F40" s="145">
        <v>20</v>
      </c>
      <c r="G40" s="153">
        <v>36</v>
      </c>
      <c r="H40" s="147">
        <f>(F40*G40)*3</f>
        <v>2160</v>
      </c>
      <c r="I40" s="148"/>
      <c r="J40" s="194">
        <v>9177898107</v>
      </c>
      <c r="K40" s="149">
        <f t="shared" si="3"/>
        <v>43.2</v>
      </c>
      <c r="L40" s="181">
        <f t="shared" si="4"/>
        <v>1080</v>
      </c>
      <c r="M40" s="129">
        <v>149999</v>
      </c>
      <c r="N40" s="128">
        <v>116000</v>
      </c>
    </row>
    <row r="41" spans="1:14" s="128" customFormat="1" ht="20.100000000000001" customHeight="1" x14ac:dyDescent="0.25">
      <c r="A41" s="141"/>
      <c r="B41" s="142"/>
      <c r="C41" s="161"/>
      <c r="D41" s="144"/>
      <c r="E41" s="144"/>
      <c r="F41" s="145"/>
      <c r="G41" s="153"/>
      <c r="H41" s="147"/>
      <c r="I41" s="148"/>
      <c r="J41" s="194"/>
      <c r="K41" s="149"/>
      <c r="L41" s="150"/>
      <c r="M41" s="129"/>
    </row>
    <row r="42" spans="1:14" s="128" customFormat="1" ht="46.5" customHeight="1" x14ac:dyDescent="0.25">
      <c r="A42" s="141">
        <v>14</v>
      </c>
      <c r="B42" s="142">
        <v>1</v>
      </c>
      <c r="C42" s="161" t="s">
        <v>536</v>
      </c>
      <c r="D42" s="144" t="s">
        <v>535</v>
      </c>
      <c r="E42" s="144" t="s">
        <v>534</v>
      </c>
      <c r="F42" s="145">
        <v>40</v>
      </c>
      <c r="G42" s="153">
        <v>279.5</v>
      </c>
      <c r="H42" s="147">
        <f>(F42*G42)*3</f>
        <v>33540</v>
      </c>
      <c r="I42" s="148" t="s">
        <v>459</v>
      </c>
      <c r="K42" s="149"/>
      <c r="L42" s="150"/>
      <c r="M42" s="129">
        <v>149999</v>
      </c>
      <c r="N42" s="128">
        <v>39000</v>
      </c>
    </row>
    <row r="43" spans="1:14" s="128" customFormat="1" ht="20.100000000000001" customHeight="1" x14ac:dyDescent="0.25">
      <c r="A43" s="141"/>
      <c r="B43" s="142">
        <v>2</v>
      </c>
      <c r="C43" s="161" t="s">
        <v>536</v>
      </c>
      <c r="D43" s="152" t="s">
        <v>576</v>
      </c>
      <c r="E43" s="144" t="s">
        <v>577</v>
      </c>
      <c r="F43" s="145">
        <v>30</v>
      </c>
      <c r="G43" s="153">
        <v>150</v>
      </c>
      <c r="H43" s="147">
        <f>(F43*G43)*3</f>
        <v>13500</v>
      </c>
      <c r="I43" s="148"/>
      <c r="J43" s="194"/>
      <c r="K43" s="149"/>
      <c r="L43" s="150"/>
      <c r="M43" s="129"/>
    </row>
    <row r="44" spans="1:14" s="128" customFormat="1" ht="43.5" customHeight="1" x14ac:dyDescent="0.25">
      <c r="A44" s="141"/>
      <c r="B44" s="142"/>
      <c r="C44" s="161"/>
      <c r="D44" s="144"/>
      <c r="E44" s="144"/>
      <c r="F44" s="146" t="s">
        <v>506</v>
      </c>
      <c r="G44" s="153">
        <f>SUM(H42:H43)</f>
        <v>47040</v>
      </c>
      <c r="H44" s="147"/>
      <c r="I44" s="148"/>
      <c r="J44" s="194" t="s">
        <v>592</v>
      </c>
      <c r="K44" s="149">
        <f>(G44*2%)</f>
        <v>940.80000000000007</v>
      </c>
      <c r="L44" s="181">
        <f>(G44*50%)</f>
        <v>23520</v>
      </c>
      <c r="M44" s="129"/>
    </row>
    <row r="45" spans="1:14" s="128" customFormat="1" ht="20.100000000000001" customHeight="1" x14ac:dyDescent="0.25">
      <c r="A45" s="141"/>
      <c r="B45" s="142"/>
      <c r="C45" s="161"/>
      <c r="D45" s="144"/>
      <c r="E45" s="144"/>
      <c r="F45" s="145"/>
      <c r="G45" s="153"/>
      <c r="H45" s="147"/>
      <c r="I45" s="148"/>
      <c r="J45" s="194"/>
      <c r="K45" s="149"/>
      <c r="L45" s="150"/>
      <c r="M45" s="129"/>
    </row>
    <row r="46" spans="1:14" s="128" customFormat="1" ht="28.5" customHeight="1" x14ac:dyDescent="0.25">
      <c r="A46" s="141">
        <v>15</v>
      </c>
      <c r="B46" s="142">
        <v>1</v>
      </c>
      <c r="C46" s="165" t="s">
        <v>530</v>
      </c>
      <c r="D46" s="144" t="s">
        <v>537</v>
      </c>
      <c r="E46" s="144" t="s">
        <v>510</v>
      </c>
      <c r="F46" s="154">
        <v>300</v>
      </c>
      <c r="G46" s="146">
        <v>31.2</v>
      </c>
      <c r="H46" s="147">
        <f>(G46*F46)*3</f>
        <v>28080</v>
      </c>
      <c r="I46" s="148" t="s">
        <v>466</v>
      </c>
      <c r="J46" s="197" t="s">
        <v>618</v>
      </c>
      <c r="K46" s="149">
        <f t="shared" si="3"/>
        <v>561.6</v>
      </c>
      <c r="L46" s="181">
        <f t="shared" ref="L46:L100" si="5">(H46*50%)</f>
        <v>14040</v>
      </c>
      <c r="M46" s="129">
        <v>149999</v>
      </c>
      <c r="N46" s="128">
        <v>19200</v>
      </c>
    </row>
    <row r="47" spans="1:14" s="128" customFormat="1" ht="28.5" customHeight="1" x14ac:dyDescent="0.25">
      <c r="A47" s="141"/>
      <c r="B47" s="142"/>
      <c r="C47" s="165"/>
      <c r="D47" s="144"/>
      <c r="E47" s="144"/>
      <c r="F47" s="154"/>
      <c r="G47" s="146"/>
      <c r="H47" s="147"/>
      <c r="I47" s="148"/>
      <c r="J47" s="197"/>
      <c r="K47" s="149"/>
      <c r="L47" s="181"/>
      <c r="M47" s="129"/>
    </row>
    <row r="48" spans="1:14" s="128" customFormat="1" ht="28.5" customHeight="1" x14ac:dyDescent="0.25">
      <c r="A48" s="141">
        <v>16</v>
      </c>
      <c r="B48" s="142">
        <v>1</v>
      </c>
      <c r="C48" s="143" t="s">
        <v>530</v>
      </c>
      <c r="D48" s="155" t="s">
        <v>538</v>
      </c>
      <c r="E48" s="155" t="s">
        <v>510</v>
      </c>
      <c r="F48" s="145">
        <v>100</v>
      </c>
      <c r="G48" s="146">
        <v>31.2</v>
      </c>
      <c r="H48" s="147">
        <f>(G48*F48)*3</f>
        <v>9360</v>
      </c>
      <c r="I48" s="148" t="s">
        <v>467</v>
      </c>
      <c r="J48" s="194" t="s">
        <v>593</v>
      </c>
      <c r="K48" s="149">
        <f t="shared" si="3"/>
        <v>187.20000000000002</v>
      </c>
      <c r="L48" s="181">
        <f t="shared" si="5"/>
        <v>4680</v>
      </c>
      <c r="M48" s="129">
        <v>149999</v>
      </c>
      <c r="N48" s="128">
        <v>12580</v>
      </c>
    </row>
    <row r="49" spans="1:14" s="128" customFormat="1" ht="28.5" customHeight="1" x14ac:dyDescent="0.25">
      <c r="A49" s="141"/>
      <c r="B49" s="142"/>
      <c r="C49" s="143"/>
      <c r="D49" s="155"/>
      <c r="E49" s="155"/>
      <c r="F49" s="145"/>
      <c r="G49" s="146"/>
      <c r="H49" s="147"/>
      <c r="I49" s="148"/>
      <c r="J49" s="194"/>
      <c r="K49" s="149"/>
      <c r="L49" s="181"/>
      <c r="M49" s="129"/>
    </row>
    <row r="50" spans="1:14" s="128" customFormat="1" ht="20.100000000000001" customHeight="1" x14ac:dyDescent="0.25">
      <c r="A50" s="141">
        <v>17</v>
      </c>
      <c r="B50" s="142">
        <v>1</v>
      </c>
      <c r="C50" s="143" t="s">
        <v>539</v>
      </c>
      <c r="D50" s="155" t="s">
        <v>578</v>
      </c>
      <c r="E50" s="155" t="s">
        <v>510</v>
      </c>
      <c r="F50" s="145">
        <v>200</v>
      </c>
      <c r="G50" s="146">
        <v>60</v>
      </c>
      <c r="H50" s="147">
        <f>(G50*F50)*3</f>
        <v>36000</v>
      </c>
      <c r="I50" s="148" t="s">
        <v>468</v>
      </c>
      <c r="J50" s="194" t="s">
        <v>594</v>
      </c>
      <c r="K50" s="149">
        <f t="shared" si="3"/>
        <v>720</v>
      </c>
      <c r="L50" s="181">
        <f t="shared" si="5"/>
        <v>18000</v>
      </c>
      <c r="M50" s="129">
        <v>149999</v>
      </c>
      <c r="N50" s="128">
        <v>293694</v>
      </c>
    </row>
    <row r="51" spans="1:14" s="128" customFormat="1" ht="20.100000000000001" customHeight="1" x14ac:dyDescent="0.25">
      <c r="A51" s="141"/>
      <c r="B51" s="142"/>
      <c r="C51" s="143"/>
      <c r="D51" s="155"/>
      <c r="E51" s="155"/>
      <c r="F51" s="145"/>
      <c r="G51" s="146"/>
      <c r="H51" s="147"/>
      <c r="I51" s="148"/>
      <c r="J51" s="194"/>
      <c r="K51" s="149"/>
      <c r="L51" s="181"/>
      <c r="M51" s="129"/>
    </row>
    <row r="52" spans="1:14" s="128" customFormat="1" ht="20.100000000000001" customHeight="1" x14ac:dyDescent="0.25">
      <c r="A52" s="156">
        <v>18</v>
      </c>
      <c r="B52" s="151">
        <v>1</v>
      </c>
      <c r="C52" s="165" t="s">
        <v>541</v>
      </c>
      <c r="D52" s="148" t="s">
        <v>540</v>
      </c>
      <c r="E52" s="148" t="s">
        <v>522</v>
      </c>
      <c r="F52" s="166">
        <v>30</v>
      </c>
      <c r="G52" s="158">
        <v>48</v>
      </c>
      <c r="H52" s="147">
        <f>(G52*F52)*3</f>
        <v>4320</v>
      </c>
      <c r="I52" s="151" t="s">
        <v>458</v>
      </c>
      <c r="J52" s="194" t="s">
        <v>595</v>
      </c>
      <c r="K52" s="149">
        <f t="shared" si="3"/>
        <v>86.4</v>
      </c>
      <c r="L52" s="181">
        <f t="shared" si="5"/>
        <v>2160</v>
      </c>
      <c r="M52" s="129">
        <v>149999</v>
      </c>
      <c r="N52" s="128">
        <v>200000</v>
      </c>
    </row>
    <row r="53" spans="1:14" s="128" customFormat="1" ht="20.100000000000001" customHeight="1" x14ac:dyDescent="0.25">
      <c r="A53" s="156"/>
      <c r="B53" s="151"/>
      <c r="C53" s="165"/>
      <c r="D53" s="148"/>
      <c r="E53" s="148"/>
      <c r="F53" s="166"/>
      <c r="G53" s="158"/>
      <c r="H53" s="147"/>
      <c r="I53" s="151"/>
      <c r="J53" s="194"/>
      <c r="K53" s="149"/>
      <c r="L53" s="181"/>
      <c r="M53" s="129"/>
    </row>
    <row r="54" spans="1:14" s="128" customFormat="1" ht="20.100000000000001" customHeight="1" x14ac:dyDescent="0.25">
      <c r="A54" s="141">
        <v>19</v>
      </c>
      <c r="B54" s="142">
        <v>1</v>
      </c>
      <c r="C54" s="198" t="s">
        <v>543</v>
      </c>
      <c r="D54" s="144" t="s">
        <v>542</v>
      </c>
      <c r="E54" s="144" t="s">
        <v>510</v>
      </c>
      <c r="F54" s="145">
        <v>25</v>
      </c>
      <c r="G54" s="153">
        <v>156</v>
      </c>
      <c r="H54" s="147">
        <f>(G54*F54)*3</f>
        <v>11700</v>
      </c>
      <c r="I54" s="148" t="s">
        <v>465</v>
      </c>
      <c r="J54" s="194">
        <v>9178330585</v>
      </c>
      <c r="K54" s="149">
        <f t="shared" si="3"/>
        <v>234</v>
      </c>
      <c r="L54" s="181">
        <f t="shared" si="5"/>
        <v>5850</v>
      </c>
      <c r="M54" s="129">
        <v>149999</v>
      </c>
      <c r="N54" s="128">
        <v>55800</v>
      </c>
    </row>
    <row r="55" spans="1:14" s="128" customFormat="1" ht="20.100000000000001" customHeight="1" x14ac:dyDescent="0.25">
      <c r="A55" s="141"/>
      <c r="B55" s="142"/>
      <c r="C55" s="198"/>
      <c r="D55" s="144"/>
      <c r="E55" s="144"/>
      <c r="F55" s="145"/>
      <c r="G55" s="153"/>
      <c r="H55" s="147"/>
      <c r="I55" s="148"/>
      <c r="J55" s="194"/>
      <c r="K55" s="149"/>
      <c r="L55" s="181"/>
      <c r="M55" s="129"/>
    </row>
    <row r="56" spans="1:14" s="128" customFormat="1" ht="20.100000000000001" customHeight="1" x14ac:dyDescent="0.25">
      <c r="A56" s="141">
        <v>20</v>
      </c>
      <c r="B56" s="142">
        <v>1</v>
      </c>
      <c r="C56" s="143" t="s">
        <v>545</v>
      </c>
      <c r="D56" s="144" t="s">
        <v>544</v>
      </c>
      <c r="E56" s="144" t="s">
        <v>510</v>
      </c>
      <c r="F56" s="145">
        <v>10</v>
      </c>
      <c r="G56" s="153">
        <v>312</v>
      </c>
      <c r="H56" s="147">
        <f>(G56*F56)*3</f>
        <v>9360</v>
      </c>
      <c r="I56" s="148" t="s">
        <v>469</v>
      </c>
      <c r="J56" s="194" t="s">
        <v>596</v>
      </c>
      <c r="K56" s="149">
        <f t="shared" si="3"/>
        <v>187.20000000000002</v>
      </c>
      <c r="L56" s="181">
        <f t="shared" si="5"/>
        <v>4680</v>
      </c>
      <c r="M56" s="129">
        <v>149999</v>
      </c>
      <c r="N56" s="128">
        <v>100000</v>
      </c>
    </row>
    <row r="57" spans="1:14" s="128" customFormat="1" ht="20.100000000000001" customHeight="1" x14ac:dyDescent="0.25">
      <c r="A57" s="141"/>
      <c r="B57" s="142"/>
      <c r="C57" s="143"/>
      <c r="D57" s="144"/>
      <c r="E57" s="144"/>
      <c r="F57" s="145"/>
      <c r="G57" s="153"/>
      <c r="H57" s="147"/>
      <c r="I57" s="148"/>
      <c r="J57" s="194"/>
      <c r="K57" s="149"/>
      <c r="L57" s="181"/>
      <c r="M57" s="129"/>
    </row>
    <row r="58" spans="1:14" s="128" customFormat="1" ht="20.100000000000001" customHeight="1" x14ac:dyDescent="0.25">
      <c r="A58" s="141">
        <v>21</v>
      </c>
      <c r="B58" s="142">
        <v>1</v>
      </c>
      <c r="C58" s="167" t="s">
        <v>547</v>
      </c>
      <c r="D58" s="144" t="s">
        <v>546</v>
      </c>
      <c r="E58" s="144" t="s">
        <v>510</v>
      </c>
      <c r="F58" s="145">
        <v>150</v>
      </c>
      <c r="G58" s="153">
        <v>108</v>
      </c>
      <c r="H58" s="147">
        <f>(G58*F58)*3</f>
        <v>48600</v>
      </c>
      <c r="I58" s="148" t="s">
        <v>469</v>
      </c>
      <c r="J58" s="194" t="s">
        <v>597</v>
      </c>
      <c r="K58" s="149">
        <f t="shared" si="3"/>
        <v>972</v>
      </c>
      <c r="L58" s="181">
        <f t="shared" si="5"/>
        <v>24300</v>
      </c>
      <c r="M58" s="129">
        <v>149999</v>
      </c>
      <c r="N58" s="128">
        <v>180000</v>
      </c>
    </row>
    <row r="59" spans="1:14" s="128" customFormat="1" ht="20.100000000000001" customHeight="1" x14ac:dyDescent="0.25">
      <c r="A59" s="141"/>
      <c r="B59" s="142"/>
      <c r="C59" s="167"/>
      <c r="D59" s="144"/>
      <c r="E59" s="144"/>
      <c r="F59" s="145"/>
      <c r="G59" s="153"/>
      <c r="H59" s="147"/>
      <c r="I59" s="148"/>
      <c r="J59" s="194"/>
      <c r="K59" s="149"/>
      <c r="L59" s="181"/>
      <c r="M59" s="129"/>
    </row>
    <row r="60" spans="1:14" s="128" customFormat="1" ht="20.100000000000001" customHeight="1" x14ac:dyDescent="0.25">
      <c r="A60" s="141">
        <v>22</v>
      </c>
      <c r="B60" s="142">
        <v>1</v>
      </c>
      <c r="C60" s="143" t="s">
        <v>547</v>
      </c>
      <c r="D60" s="168" t="s">
        <v>580</v>
      </c>
      <c r="E60" s="168" t="s">
        <v>510</v>
      </c>
      <c r="F60" s="145">
        <v>50</v>
      </c>
      <c r="G60" s="146">
        <v>67</v>
      </c>
      <c r="H60" s="147">
        <f>(G60*F60)*3</f>
        <v>10050</v>
      </c>
      <c r="I60" s="148" t="s">
        <v>470</v>
      </c>
      <c r="J60" s="194" t="s">
        <v>598</v>
      </c>
      <c r="K60" s="149">
        <f t="shared" si="3"/>
        <v>201</v>
      </c>
      <c r="L60" s="181">
        <f t="shared" si="5"/>
        <v>5025</v>
      </c>
      <c r="M60" s="129">
        <v>149999</v>
      </c>
      <c r="N60" s="128">
        <v>32144</v>
      </c>
    </row>
    <row r="61" spans="1:14" s="128" customFormat="1" ht="20.100000000000001" customHeight="1" x14ac:dyDescent="0.25">
      <c r="A61" s="141"/>
      <c r="B61" s="142"/>
      <c r="C61" s="143"/>
      <c r="D61" s="168"/>
      <c r="E61" s="168"/>
      <c r="F61" s="145"/>
      <c r="G61" s="146"/>
      <c r="H61" s="147"/>
      <c r="I61" s="148"/>
      <c r="J61" s="194"/>
      <c r="K61" s="149"/>
      <c r="L61" s="181"/>
      <c r="M61" s="129"/>
    </row>
    <row r="62" spans="1:14" s="128" customFormat="1" ht="20.100000000000001" customHeight="1" x14ac:dyDescent="0.25">
      <c r="A62" s="156">
        <v>23</v>
      </c>
      <c r="B62" s="151">
        <v>1</v>
      </c>
      <c r="C62" s="167" t="s">
        <v>547</v>
      </c>
      <c r="D62" s="152" t="s">
        <v>548</v>
      </c>
      <c r="E62" s="152" t="s">
        <v>510</v>
      </c>
      <c r="F62" s="157">
        <v>60</v>
      </c>
      <c r="G62" s="158">
        <v>160</v>
      </c>
      <c r="H62" s="147">
        <f>(G62*F62)*3</f>
        <v>28800</v>
      </c>
      <c r="I62" s="148" t="s">
        <v>469</v>
      </c>
      <c r="J62" s="194" t="s">
        <v>599</v>
      </c>
      <c r="K62" s="149">
        <f t="shared" si="3"/>
        <v>576</v>
      </c>
      <c r="L62" s="181">
        <f t="shared" si="5"/>
        <v>14400</v>
      </c>
      <c r="M62" s="129">
        <v>149999</v>
      </c>
      <c r="N62" s="128">
        <v>68000</v>
      </c>
    </row>
    <row r="63" spans="1:14" s="128" customFormat="1" ht="20.100000000000001" customHeight="1" x14ac:dyDescent="0.25">
      <c r="A63" s="156"/>
      <c r="B63" s="151"/>
      <c r="C63" s="167"/>
      <c r="D63" s="152"/>
      <c r="E63" s="152"/>
      <c r="F63" s="157"/>
      <c r="G63" s="158"/>
      <c r="H63" s="147"/>
      <c r="I63" s="148"/>
      <c r="J63" s="194"/>
      <c r="K63" s="149"/>
      <c r="L63" s="181"/>
      <c r="M63" s="129"/>
    </row>
    <row r="64" spans="1:14" s="128" customFormat="1" ht="32.25" customHeight="1" x14ac:dyDescent="0.25">
      <c r="A64" s="156">
        <v>24</v>
      </c>
      <c r="B64" s="151">
        <v>1</v>
      </c>
      <c r="C64" s="167" t="s">
        <v>550</v>
      </c>
      <c r="D64" s="169" t="s">
        <v>549</v>
      </c>
      <c r="E64" s="144" t="s">
        <v>510</v>
      </c>
      <c r="F64" s="157">
        <v>30</v>
      </c>
      <c r="G64" s="158">
        <v>57.4</v>
      </c>
      <c r="H64" s="147">
        <f>(G64*F64)*3</f>
        <v>5166</v>
      </c>
      <c r="I64" s="148" t="s">
        <v>469</v>
      </c>
      <c r="J64" s="197" t="s">
        <v>600</v>
      </c>
      <c r="K64" s="149">
        <f t="shared" si="3"/>
        <v>103.32000000000001</v>
      </c>
      <c r="L64" s="181">
        <f t="shared" si="5"/>
        <v>2583</v>
      </c>
      <c r="M64" s="129">
        <v>149999</v>
      </c>
      <c r="N64" s="128">
        <v>40400</v>
      </c>
    </row>
    <row r="65" spans="1:14" s="128" customFormat="1" ht="32.25" customHeight="1" x14ac:dyDescent="0.25">
      <c r="A65" s="156"/>
      <c r="B65" s="151"/>
      <c r="C65" s="167"/>
      <c r="D65" s="169"/>
      <c r="E65" s="144"/>
      <c r="F65" s="157"/>
      <c r="G65" s="158"/>
      <c r="H65" s="147"/>
      <c r="I65" s="148"/>
      <c r="J65" s="197"/>
      <c r="K65" s="149"/>
      <c r="L65" s="181"/>
      <c r="M65" s="129"/>
    </row>
    <row r="66" spans="1:14" s="128" customFormat="1" ht="20.100000000000001" customHeight="1" x14ac:dyDescent="0.25">
      <c r="A66" s="141">
        <v>25</v>
      </c>
      <c r="B66" s="142">
        <v>1</v>
      </c>
      <c r="C66" s="167" t="s">
        <v>553</v>
      </c>
      <c r="D66" s="169" t="s">
        <v>551</v>
      </c>
      <c r="E66" s="144" t="s">
        <v>510</v>
      </c>
      <c r="F66" s="145">
        <v>25</v>
      </c>
      <c r="G66" s="153">
        <v>849</v>
      </c>
      <c r="H66" s="147">
        <f>(G66*F66)*3</f>
        <v>63675</v>
      </c>
      <c r="I66" s="148" t="s">
        <v>465</v>
      </c>
      <c r="J66" s="194" t="s">
        <v>601</v>
      </c>
      <c r="K66" s="149">
        <f t="shared" si="3"/>
        <v>1273.5</v>
      </c>
      <c r="L66" s="181">
        <f t="shared" si="5"/>
        <v>31837.5</v>
      </c>
      <c r="M66" s="129">
        <v>149999</v>
      </c>
      <c r="N66" s="128">
        <v>48000</v>
      </c>
    </row>
    <row r="67" spans="1:14" s="128" customFormat="1" ht="20.100000000000001" customHeight="1" x14ac:dyDescent="0.25">
      <c r="A67" s="141"/>
      <c r="B67" s="142"/>
      <c r="C67" s="167"/>
      <c r="D67" s="169"/>
      <c r="E67" s="144"/>
      <c r="F67" s="145"/>
      <c r="G67" s="153"/>
      <c r="H67" s="147"/>
      <c r="I67" s="148"/>
      <c r="J67" s="194"/>
      <c r="K67" s="149"/>
      <c r="L67" s="181"/>
      <c r="M67" s="129"/>
    </row>
    <row r="68" spans="1:14" s="128" customFormat="1" ht="54" customHeight="1" x14ac:dyDescent="0.25">
      <c r="A68" s="141">
        <v>26</v>
      </c>
      <c r="B68" s="142">
        <v>1</v>
      </c>
      <c r="C68" s="167" t="s">
        <v>555</v>
      </c>
      <c r="D68" s="199" t="s">
        <v>552</v>
      </c>
      <c r="E68" s="144" t="s">
        <v>554</v>
      </c>
      <c r="F68" s="145">
        <v>50</v>
      </c>
      <c r="G68" s="153">
        <v>3</v>
      </c>
      <c r="H68" s="147">
        <f>(G68*F68)*3</f>
        <v>450</v>
      </c>
      <c r="I68" s="148" t="s">
        <v>469</v>
      </c>
      <c r="J68" s="194" t="s">
        <v>602</v>
      </c>
      <c r="K68" s="149">
        <f t="shared" si="3"/>
        <v>9</v>
      </c>
      <c r="L68" s="181">
        <f t="shared" si="5"/>
        <v>225</v>
      </c>
      <c r="M68" s="129">
        <v>149999</v>
      </c>
      <c r="N68" s="128">
        <v>40000</v>
      </c>
    </row>
    <row r="69" spans="1:14" s="128" customFormat="1" ht="26.25" customHeight="1" x14ac:dyDescent="0.25">
      <c r="A69" s="141"/>
      <c r="B69" s="142"/>
      <c r="C69" s="167"/>
      <c r="D69" s="199"/>
      <c r="E69" s="144"/>
      <c r="F69" s="145"/>
      <c r="G69" s="153"/>
      <c r="H69" s="147"/>
      <c r="I69" s="148"/>
      <c r="J69" s="194"/>
      <c r="K69" s="149"/>
      <c r="L69" s="181"/>
      <c r="M69" s="129"/>
    </row>
    <row r="70" spans="1:14" s="128" customFormat="1" ht="60.75" customHeight="1" x14ac:dyDescent="0.25">
      <c r="A70" s="156">
        <v>27</v>
      </c>
      <c r="B70" s="151">
        <v>1</v>
      </c>
      <c r="C70" s="167" t="s">
        <v>557</v>
      </c>
      <c r="D70" s="199" t="s">
        <v>556</v>
      </c>
      <c r="E70" s="144" t="s">
        <v>554</v>
      </c>
      <c r="F70" s="157">
        <v>50</v>
      </c>
      <c r="G70" s="158">
        <v>6.25</v>
      </c>
      <c r="H70" s="147">
        <f>(G70*F70)*3</f>
        <v>937.5</v>
      </c>
      <c r="I70" s="148" t="s">
        <v>469</v>
      </c>
      <c r="J70" s="194">
        <v>9178560353</v>
      </c>
      <c r="K70" s="149">
        <f t="shared" si="3"/>
        <v>18.75</v>
      </c>
      <c r="L70" s="181">
        <f t="shared" si="5"/>
        <v>468.75</v>
      </c>
      <c r="M70" s="129">
        <v>149999</v>
      </c>
      <c r="N70" s="128">
        <v>172000</v>
      </c>
    </row>
    <row r="71" spans="1:14" s="128" customFormat="1" ht="45.75" customHeight="1" x14ac:dyDescent="0.25">
      <c r="A71" s="156"/>
      <c r="B71" s="151"/>
      <c r="C71" s="167"/>
      <c r="D71" s="199"/>
      <c r="E71" s="144"/>
      <c r="F71" s="157"/>
      <c r="G71" s="158"/>
      <c r="H71" s="147"/>
      <c r="I71" s="148"/>
      <c r="J71" s="194"/>
      <c r="K71" s="149"/>
      <c r="L71" s="181"/>
      <c r="M71" s="129"/>
    </row>
    <row r="72" spans="1:14" s="128" customFormat="1" ht="55.5" customHeight="1" x14ac:dyDescent="0.25">
      <c r="A72" s="156">
        <v>28</v>
      </c>
      <c r="B72" s="151">
        <v>1</v>
      </c>
      <c r="C72" s="165" t="s">
        <v>555</v>
      </c>
      <c r="D72" s="199" t="s">
        <v>558</v>
      </c>
      <c r="E72" s="144" t="s">
        <v>554</v>
      </c>
      <c r="F72" s="157">
        <v>50</v>
      </c>
      <c r="G72" s="158">
        <v>5.5</v>
      </c>
      <c r="H72" s="147">
        <f>(G72*F72)*3</f>
        <v>825</v>
      </c>
      <c r="I72" s="148" t="s">
        <v>471</v>
      </c>
      <c r="J72" s="194" t="s">
        <v>603</v>
      </c>
      <c r="K72" s="149">
        <f t="shared" si="3"/>
        <v>16.5</v>
      </c>
      <c r="L72" s="181">
        <f t="shared" si="5"/>
        <v>412.5</v>
      </c>
      <c r="M72" s="129">
        <v>149999</v>
      </c>
      <c r="N72" s="128">
        <v>6600</v>
      </c>
    </row>
    <row r="73" spans="1:14" s="128" customFormat="1" ht="20.100000000000001" customHeight="1" x14ac:dyDescent="0.25">
      <c r="A73" s="156"/>
      <c r="B73" s="151"/>
      <c r="C73" s="165"/>
      <c r="D73" s="144"/>
      <c r="E73" s="144"/>
      <c r="F73" s="157"/>
      <c r="G73" s="158"/>
      <c r="H73" s="147"/>
      <c r="I73" s="148"/>
      <c r="J73" s="194"/>
      <c r="K73" s="149"/>
      <c r="L73" s="181"/>
      <c r="M73" s="129"/>
    </row>
    <row r="74" spans="1:14" s="128" customFormat="1" ht="53.25" customHeight="1" x14ac:dyDescent="0.25">
      <c r="A74" s="170">
        <v>29</v>
      </c>
      <c r="B74" s="148">
        <v>1</v>
      </c>
      <c r="C74" s="165" t="s">
        <v>555</v>
      </c>
      <c r="D74" s="144" t="s">
        <v>559</v>
      </c>
      <c r="E74" s="144" t="s">
        <v>554</v>
      </c>
      <c r="F74" s="154">
        <v>50</v>
      </c>
      <c r="G74" s="146">
        <v>6.75</v>
      </c>
      <c r="H74" s="147">
        <f>(G74*F74)*3</f>
        <v>1012.5</v>
      </c>
      <c r="I74" s="148" t="s">
        <v>472</v>
      </c>
      <c r="J74" s="194" t="s">
        <v>604</v>
      </c>
      <c r="K74" s="149">
        <f t="shared" si="3"/>
        <v>20.25</v>
      </c>
      <c r="L74" s="181">
        <f t="shared" si="5"/>
        <v>506.25</v>
      </c>
      <c r="M74" s="129">
        <v>149999</v>
      </c>
      <c r="N74" s="128">
        <v>53120</v>
      </c>
    </row>
    <row r="75" spans="1:14" s="128" customFormat="1" ht="20.100000000000001" customHeight="1" x14ac:dyDescent="0.25">
      <c r="A75" s="170"/>
      <c r="B75" s="148"/>
      <c r="C75" s="165"/>
      <c r="D75" s="144"/>
      <c r="E75" s="144"/>
      <c r="F75" s="154"/>
      <c r="G75" s="146"/>
      <c r="H75" s="147"/>
      <c r="I75" s="148"/>
      <c r="J75" s="194"/>
      <c r="K75" s="149"/>
      <c r="L75" s="181"/>
      <c r="M75" s="129"/>
    </row>
    <row r="76" spans="1:14" s="128" customFormat="1" ht="45.75" customHeight="1" x14ac:dyDescent="0.25">
      <c r="A76" s="170">
        <v>30</v>
      </c>
      <c r="B76" s="142">
        <v>1</v>
      </c>
      <c r="C76" s="165" t="s">
        <v>555</v>
      </c>
      <c r="D76" s="144" t="s">
        <v>560</v>
      </c>
      <c r="E76" s="144" t="s">
        <v>554</v>
      </c>
      <c r="F76" s="154">
        <v>50</v>
      </c>
      <c r="G76" s="146">
        <v>6.75</v>
      </c>
      <c r="H76" s="147">
        <f>(G76*F76)*3</f>
        <v>1012.5</v>
      </c>
      <c r="I76" s="148" t="s">
        <v>473</v>
      </c>
      <c r="J76" s="194" t="s">
        <v>605</v>
      </c>
      <c r="K76" s="149">
        <f t="shared" si="3"/>
        <v>20.25</v>
      </c>
      <c r="L76" s="181">
        <f t="shared" si="5"/>
        <v>506.25</v>
      </c>
      <c r="M76" s="129">
        <v>149999</v>
      </c>
      <c r="N76" s="128">
        <v>167144</v>
      </c>
    </row>
    <row r="77" spans="1:14" s="128" customFormat="1" ht="20.100000000000001" customHeight="1" x14ac:dyDescent="0.25">
      <c r="A77" s="170"/>
      <c r="B77" s="142"/>
      <c r="C77" s="165"/>
      <c r="D77" s="144"/>
      <c r="E77" s="144"/>
      <c r="F77" s="154"/>
      <c r="G77" s="146"/>
      <c r="H77" s="147"/>
      <c r="I77" s="148"/>
      <c r="J77" s="194"/>
      <c r="K77" s="149"/>
      <c r="L77" s="181"/>
      <c r="M77" s="129"/>
    </row>
    <row r="78" spans="1:14" s="128" customFormat="1" ht="42" customHeight="1" x14ac:dyDescent="0.25">
      <c r="A78" s="141">
        <v>31</v>
      </c>
      <c r="B78" s="142">
        <v>1</v>
      </c>
      <c r="C78" s="165" t="s">
        <v>555</v>
      </c>
      <c r="D78" s="144" t="s">
        <v>561</v>
      </c>
      <c r="E78" s="144" t="s">
        <v>554</v>
      </c>
      <c r="F78" s="145">
        <v>50</v>
      </c>
      <c r="G78" s="153">
        <v>9.8000000000000007</v>
      </c>
      <c r="H78" s="147">
        <f>(G78*F78)*3</f>
        <v>1470.0000000000002</v>
      </c>
      <c r="I78" s="148" t="s">
        <v>469</v>
      </c>
      <c r="J78" s="194" t="s">
        <v>606</v>
      </c>
      <c r="K78" s="149">
        <f t="shared" si="3"/>
        <v>29.400000000000006</v>
      </c>
      <c r="L78" s="181">
        <f t="shared" si="5"/>
        <v>735.00000000000011</v>
      </c>
      <c r="M78" s="129">
        <v>149999</v>
      </c>
      <c r="N78" s="128">
        <v>32000</v>
      </c>
    </row>
    <row r="79" spans="1:14" s="128" customFormat="1" ht="20.100000000000001" customHeight="1" x14ac:dyDescent="0.25">
      <c r="A79" s="141"/>
      <c r="B79" s="142"/>
      <c r="C79" s="165"/>
      <c r="D79" s="144"/>
      <c r="E79" s="144"/>
      <c r="F79" s="145"/>
      <c r="G79" s="153"/>
      <c r="H79" s="147"/>
      <c r="I79" s="148"/>
      <c r="J79" s="194"/>
      <c r="K79" s="149"/>
      <c r="L79" s="181">
        <f t="shared" si="5"/>
        <v>0</v>
      </c>
      <c r="M79" s="129"/>
    </row>
    <row r="80" spans="1:14" s="128" customFormat="1" ht="43.5" customHeight="1" x14ac:dyDescent="0.25">
      <c r="A80" s="156">
        <v>32</v>
      </c>
      <c r="B80" s="151">
        <v>1</v>
      </c>
      <c r="C80" s="167" t="s">
        <v>555</v>
      </c>
      <c r="D80" s="168" t="s">
        <v>562</v>
      </c>
      <c r="E80" s="168" t="s">
        <v>554</v>
      </c>
      <c r="F80" s="157">
        <v>50</v>
      </c>
      <c r="G80" s="158">
        <v>6.45</v>
      </c>
      <c r="H80" s="147">
        <f>(G80*F80)*3</f>
        <v>967.5</v>
      </c>
      <c r="I80" s="148" t="s">
        <v>469</v>
      </c>
      <c r="J80" s="194" t="s">
        <v>607</v>
      </c>
      <c r="K80" s="149">
        <f t="shared" si="3"/>
        <v>19.350000000000001</v>
      </c>
      <c r="L80" s="181">
        <f t="shared" si="5"/>
        <v>483.75</v>
      </c>
      <c r="M80" s="129">
        <v>149999</v>
      </c>
      <c r="N80" s="128">
        <v>150000</v>
      </c>
    </row>
    <row r="81" spans="1:14" s="128" customFormat="1" ht="20.100000000000001" customHeight="1" x14ac:dyDescent="0.25">
      <c r="A81" s="156"/>
      <c r="B81" s="151"/>
      <c r="C81" s="167"/>
      <c r="D81" s="168"/>
      <c r="E81" s="168"/>
      <c r="F81" s="157"/>
      <c r="G81" s="158"/>
      <c r="H81" s="147"/>
      <c r="I81" s="148"/>
      <c r="J81" s="194"/>
      <c r="K81" s="149"/>
      <c r="L81" s="181"/>
      <c r="M81" s="129"/>
    </row>
    <row r="82" spans="1:14" s="128" customFormat="1" ht="48" customHeight="1" x14ac:dyDescent="0.25">
      <c r="A82" s="141">
        <v>33</v>
      </c>
      <c r="B82" s="142">
        <v>1</v>
      </c>
      <c r="C82" s="143" t="s">
        <v>555</v>
      </c>
      <c r="D82" s="168" t="s">
        <v>563</v>
      </c>
      <c r="E82" s="168" t="s">
        <v>554</v>
      </c>
      <c r="F82" s="145">
        <v>50</v>
      </c>
      <c r="G82" s="146">
        <v>6.75</v>
      </c>
      <c r="H82" s="147">
        <f>(G82*F82)*3</f>
        <v>1012.5</v>
      </c>
      <c r="I82" s="148" t="s">
        <v>474</v>
      </c>
      <c r="J82" s="194" t="s">
        <v>608</v>
      </c>
      <c r="K82" s="149">
        <f t="shared" si="3"/>
        <v>20.25</v>
      </c>
      <c r="L82" s="181">
        <f t="shared" si="5"/>
        <v>506.25</v>
      </c>
      <c r="M82" s="129">
        <v>149999</v>
      </c>
      <c r="N82" s="128">
        <v>60030</v>
      </c>
    </row>
    <row r="83" spans="1:14" s="128" customFormat="1" ht="23.25" customHeight="1" x14ac:dyDescent="0.25">
      <c r="A83" s="141"/>
      <c r="B83" s="142"/>
      <c r="C83" s="143"/>
      <c r="D83" s="168"/>
      <c r="E83" s="168"/>
      <c r="F83" s="145"/>
      <c r="G83" s="146"/>
      <c r="H83" s="147"/>
      <c r="I83" s="148"/>
      <c r="J83" s="194"/>
      <c r="K83" s="149"/>
      <c r="L83" s="181"/>
      <c r="M83" s="129"/>
    </row>
    <row r="84" spans="1:14" s="128" customFormat="1" ht="43.5" customHeight="1" x14ac:dyDescent="0.25">
      <c r="A84" s="141">
        <v>34</v>
      </c>
      <c r="B84" s="142">
        <v>1</v>
      </c>
      <c r="C84" s="143" t="s">
        <v>555</v>
      </c>
      <c r="D84" s="155" t="s">
        <v>564</v>
      </c>
      <c r="E84" s="155" t="s">
        <v>554</v>
      </c>
      <c r="F84" s="145">
        <v>50</v>
      </c>
      <c r="G84" s="146">
        <v>6.75</v>
      </c>
      <c r="H84" s="147">
        <f>(G84*F84)*3</f>
        <v>1012.5</v>
      </c>
      <c r="I84" s="148" t="s">
        <v>475</v>
      </c>
      <c r="J84" s="194" t="s">
        <v>609</v>
      </c>
      <c r="K84" s="149">
        <f t="shared" si="3"/>
        <v>20.25</v>
      </c>
      <c r="L84" s="181">
        <f t="shared" si="5"/>
        <v>506.25</v>
      </c>
      <c r="M84" s="129">
        <v>149999</v>
      </c>
      <c r="N84" s="128">
        <v>56331.200000000004</v>
      </c>
    </row>
    <row r="85" spans="1:14" s="128" customFormat="1" ht="20.100000000000001" customHeight="1" x14ac:dyDescent="0.25">
      <c r="A85" s="141"/>
      <c r="B85" s="142"/>
      <c r="C85" s="143"/>
      <c r="D85" s="155"/>
      <c r="E85" s="155"/>
      <c r="F85" s="145"/>
      <c r="G85" s="146"/>
      <c r="H85" s="147"/>
      <c r="I85" s="148"/>
      <c r="J85" s="194"/>
      <c r="K85" s="149"/>
      <c r="L85" s="181"/>
      <c r="M85" s="129"/>
    </row>
    <row r="86" spans="1:14" s="128" customFormat="1" ht="27.75" customHeight="1" x14ac:dyDescent="0.25">
      <c r="A86" s="170">
        <v>35</v>
      </c>
      <c r="B86" s="142">
        <v>1</v>
      </c>
      <c r="C86" s="143" t="s">
        <v>555</v>
      </c>
      <c r="D86" s="155" t="s">
        <v>565</v>
      </c>
      <c r="E86" s="155" t="s">
        <v>554</v>
      </c>
      <c r="F86" s="145">
        <v>50</v>
      </c>
      <c r="G86" s="146">
        <v>6</v>
      </c>
      <c r="H86" s="147">
        <f>(G86*F86)*3</f>
        <v>900</v>
      </c>
      <c r="I86" s="148" t="s">
        <v>476</v>
      </c>
      <c r="J86" s="194" t="s">
        <v>610</v>
      </c>
      <c r="K86" s="149">
        <f t="shared" si="3"/>
        <v>18</v>
      </c>
      <c r="L86" s="181">
        <f t="shared" si="5"/>
        <v>450</v>
      </c>
      <c r="M86" s="129">
        <v>149999</v>
      </c>
      <c r="N86" s="128">
        <v>10400</v>
      </c>
    </row>
    <row r="87" spans="1:14" s="128" customFormat="1" ht="20.100000000000001" customHeight="1" x14ac:dyDescent="0.25">
      <c r="A87" s="170"/>
      <c r="B87" s="142"/>
      <c r="C87" s="143"/>
      <c r="D87" s="155"/>
      <c r="E87" s="155"/>
      <c r="F87" s="145"/>
      <c r="G87" s="146"/>
      <c r="H87" s="147"/>
      <c r="I87" s="148"/>
      <c r="J87" s="194"/>
      <c r="K87" s="149"/>
      <c r="L87" s="181">
        <f t="shared" si="5"/>
        <v>0</v>
      </c>
      <c r="M87" s="129"/>
    </row>
    <row r="88" spans="1:14" s="128" customFormat="1" ht="49.5" customHeight="1" x14ac:dyDescent="0.25">
      <c r="A88" s="141">
        <v>36</v>
      </c>
      <c r="B88" s="142">
        <v>1</v>
      </c>
      <c r="C88" s="143" t="s">
        <v>555</v>
      </c>
      <c r="D88" s="155" t="s">
        <v>566</v>
      </c>
      <c r="E88" s="155" t="s">
        <v>554</v>
      </c>
      <c r="F88" s="145">
        <v>50</v>
      </c>
      <c r="G88" s="146">
        <v>6.25</v>
      </c>
      <c r="H88" s="147">
        <f>(G88*F88)*3</f>
        <v>937.5</v>
      </c>
      <c r="I88" s="148" t="s">
        <v>477</v>
      </c>
      <c r="J88" s="194">
        <v>9178733217</v>
      </c>
      <c r="K88" s="149">
        <f t="shared" si="3"/>
        <v>18.75</v>
      </c>
      <c r="L88" s="181">
        <f t="shared" si="5"/>
        <v>468.75</v>
      </c>
      <c r="M88" s="129">
        <v>149999</v>
      </c>
      <c r="N88" s="128">
        <v>2700</v>
      </c>
    </row>
    <row r="89" spans="1:14" s="128" customFormat="1" ht="20.100000000000001" customHeight="1" x14ac:dyDescent="0.25">
      <c r="A89" s="141"/>
      <c r="B89" s="142"/>
      <c r="C89" s="143"/>
      <c r="D89" s="155"/>
      <c r="E89" s="155"/>
      <c r="F89" s="145"/>
      <c r="G89" s="146"/>
      <c r="H89" s="147"/>
      <c r="I89" s="148"/>
      <c r="J89" s="194"/>
      <c r="K89" s="149"/>
      <c r="L89" s="181"/>
      <c r="M89" s="129"/>
    </row>
    <row r="90" spans="1:14" s="128" customFormat="1" ht="31.5" customHeight="1" x14ac:dyDescent="0.25">
      <c r="A90" s="141">
        <v>37</v>
      </c>
      <c r="B90" s="142">
        <v>1</v>
      </c>
      <c r="C90" s="143" t="s">
        <v>555</v>
      </c>
      <c r="D90" s="144" t="s">
        <v>567</v>
      </c>
      <c r="E90" s="144" t="s">
        <v>554</v>
      </c>
      <c r="F90" s="145">
        <v>50</v>
      </c>
      <c r="G90" s="146">
        <v>6.67</v>
      </c>
      <c r="H90" s="147">
        <f>(G90*F90)*3</f>
        <v>1000.5</v>
      </c>
      <c r="I90" s="148" t="s">
        <v>478</v>
      </c>
      <c r="J90" s="194" t="s">
        <v>611</v>
      </c>
      <c r="K90" s="149">
        <f t="shared" si="3"/>
        <v>20.010000000000002</v>
      </c>
      <c r="L90" s="181">
        <f t="shared" si="5"/>
        <v>500.25</v>
      </c>
      <c r="M90" s="129">
        <v>149999</v>
      </c>
      <c r="N90" s="128">
        <v>171958.39999999999</v>
      </c>
    </row>
    <row r="91" spans="1:14" s="128" customFormat="1" ht="20.100000000000001" customHeight="1" x14ac:dyDescent="0.25">
      <c r="A91" s="141"/>
      <c r="B91" s="142"/>
      <c r="C91" s="143"/>
      <c r="D91" s="144"/>
      <c r="E91" s="144"/>
      <c r="F91" s="145"/>
      <c r="G91" s="146"/>
      <c r="H91" s="147"/>
      <c r="I91" s="148"/>
      <c r="J91" s="194"/>
      <c r="K91" s="149"/>
      <c r="L91" s="181"/>
      <c r="M91" s="129"/>
    </row>
    <row r="92" spans="1:14" s="128" customFormat="1" ht="48" customHeight="1" x14ac:dyDescent="0.25">
      <c r="A92" s="141">
        <v>38</v>
      </c>
      <c r="B92" s="142">
        <v>1</v>
      </c>
      <c r="C92" s="143" t="s">
        <v>555</v>
      </c>
      <c r="D92" s="155" t="s">
        <v>568</v>
      </c>
      <c r="E92" s="155" t="s">
        <v>554</v>
      </c>
      <c r="F92" s="145">
        <v>50</v>
      </c>
      <c r="G92" s="146">
        <v>6.08</v>
      </c>
      <c r="H92" s="147">
        <f>(G92*F92)*3</f>
        <v>912</v>
      </c>
      <c r="I92" s="148" t="s">
        <v>479</v>
      </c>
      <c r="J92" s="194" t="s">
        <v>612</v>
      </c>
      <c r="K92" s="149">
        <f t="shared" ref="K92:K100" si="6">(H92*2%)</f>
        <v>18.240000000000002</v>
      </c>
      <c r="L92" s="181">
        <f t="shared" si="5"/>
        <v>456</v>
      </c>
      <c r="M92" s="129">
        <v>149999</v>
      </c>
      <c r="N92" s="128">
        <v>180160</v>
      </c>
    </row>
    <row r="93" spans="1:14" s="128" customFormat="1" ht="20.100000000000001" customHeight="1" x14ac:dyDescent="0.25">
      <c r="A93" s="141"/>
      <c r="B93" s="142"/>
      <c r="C93" s="143"/>
      <c r="D93" s="155"/>
      <c r="E93" s="155"/>
      <c r="F93" s="145"/>
      <c r="G93" s="146"/>
      <c r="H93" s="147"/>
      <c r="I93" s="148"/>
      <c r="J93" s="194"/>
      <c r="K93" s="149"/>
      <c r="L93" s="181"/>
      <c r="M93" s="129"/>
    </row>
    <row r="94" spans="1:14" s="128" customFormat="1" ht="30" customHeight="1" x14ac:dyDescent="0.25">
      <c r="A94" s="141">
        <v>39</v>
      </c>
      <c r="B94" s="142">
        <v>1</v>
      </c>
      <c r="C94" s="143" t="s">
        <v>555</v>
      </c>
      <c r="D94" s="144" t="s">
        <v>569</v>
      </c>
      <c r="E94" s="144" t="s">
        <v>554</v>
      </c>
      <c r="F94" s="145">
        <v>50</v>
      </c>
      <c r="G94" s="146">
        <v>6.75</v>
      </c>
      <c r="H94" s="147">
        <f>(G94*F94)*3</f>
        <v>1012.5</v>
      </c>
      <c r="I94" s="148" t="s">
        <v>480</v>
      </c>
      <c r="J94" s="194" t="s">
        <v>613</v>
      </c>
      <c r="K94" s="149">
        <f t="shared" si="6"/>
        <v>20.25</v>
      </c>
      <c r="L94" s="181">
        <f t="shared" si="5"/>
        <v>506.25</v>
      </c>
      <c r="M94" s="129">
        <v>149999</v>
      </c>
      <c r="N94" s="128">
        <v>1492600</v>
      </c>
    </row>
    <row r="95" spans="1:14" s="128" customFormat="1" ht="20.100000000000001" customHeight="1" x14ac:dyDescent="0.25">
      <c r="A95" s="141"/>
      <c r="B95" s="142"/>
      <c r="C95" s="143"/>
      <c r="D95" s="144"/>
      <c r="E95" s="144"/>
      <c r="F95" s="145"/>
      <c r="G95" s="146"/>
      <c r="H95" s="147"/>
      <c r="I95" s="148"/>
      <c r="J95" s="194"/>
      <c r="K95" s="149"/>
      <c r="L95" s="181"/>
      <c r="M95" s="129"/>
    </row>
    <row r="96" spans="1:14" s="128" customFormat="1" ht="20.100000000000001" customHeight="1" x14ac:dyDescent="0.25">
      <c r="A96" s="141">
        <v>40</v>
      </c>
      <c r="B96" s="142">
        <v>1</v>
      </c>
      <c r="C96" s="165" t="s">
        <v>570</v>
      </c>
      <c r="D96" s="144" t="s">
        <v>571</v>
      </c>
      <c r="E96" s="144" t="s">
        <v>510</v>
      </c>
      <c r="F96" s="154">
        <v>200</v>
      </c>
      <c r="G96" s="146">
        <v>87.5</v>
      </c>
      <c r="H96" s="147">
        <f>(G96*F96)*3</f>
        <v>52500</v>
      </c>
      <c r="I96" s="148" t="s">
        <v>481</v>
      </c>
      <c r="J96" s="194" t="s">
        <v>614</v>
      </c>
      <c r="K96" s="149">
        <f t="shared" si="6"/>
        <v>1050</v>
      </c>
      <c r="L96" s="181">
        <f t="shared" si="5"/>
        <v>26250</v>
      </c>
      <c r="M96" s="129">
        <v>149999</v>
      </c>
      <c r="N96" s="128">
        <v>15900</v>
      </c>
    </row>
    <row r="97" spans="1:14" s="128" customFormat="1" ht="20.100000000000001" customHeight="1" x14ac:dyDescent="0.25">
      <c r="A97" s="141"/>
      <c r="B97" s="142"/>
      <c r="C97" s="165"/>
      <c r="D97" s="144"/>
      <c r="E97" s="144"/>
      <c r="F97" s="154"/>
      <c r="G97" s="146"/>
      <c r="H97" s="147"/>
      <c r="I97" s="148"/>
      <c r="J97" s="194"/>
      <c r="K97" s="149"/>
      <c r="L97" s="181"/>
      <c r="M97" s="129"/>
    </row>
    <row r="98" spans="1:14" s="128" customFormat="1" ht="20.100000000000001" customHeight="1" x14ac:dyDescent="0.25">
      <c r="A98" s="141">
        <v>41</v>
      </c>
      <c r="B98" s="142">
        <v>1</v>
      </c>
      <c r="C98" s="167" t="s">
        <v>572</v>
      </c>
      <c r="D98" s="169" t="s">
        <v>573</v>
      </c>
      <c r="E98" s="144" t="s">
        <v>534</v>
      </c>
      <c r="F98" s="145">
        <v>6</v>
      </c>
      <c r="G98" s="153">
        <v>380</v>
      </c>
      <c r="H98" s="147">
        <f>(G98*F98)*3</f>
        <v>6840</v>
      </c>
      <c r="I98" s="148" t="s">
        <v>469</v>
      </c>
      <c r="J98" s="194" t="s">
        <v>615</v>
      </c>
      <c r="K98" s="149">
        <f t="shared" si="6"/>
        <v>136.80000000000001</v>
      </c>
      <c r="L98" s="181">
        <f t="shared" si="5"/>
        <v>3420</v>
      </c>
      <c r="M98" s="129">
        <v>149999</v>
      </c>
      <c r="N98" s="128">
        <v>140000</v>
      </c>
    </row>
    <row r="99" spans="1:14" s="128" customFormat="1" ht="20.100000000000001" customHeight="1" x14ac:dyDescent="0.25">
      <c r="A99" s="141"/>
      <c r="B99" s="142"/>
      <c r="C99" s="167"/>
      <c r="D99" s="169"/>
      <c r="E99" s="144"/>
      <c r="F99" s="145"/>
      <c r="G99" s="153"/>
      <c r="H99" s="147"/>
      <c r="I99" s="148"/>
      <c r="J99" s="194"/>
      <c r="K99" s="149"/>
      <c r="L99" s="181"/>
      <c r="M99" s="129"/>
    </row>
    <row r="100" spans="1:14" s="128" customFormat="1" ht="20.100000000000001" customHeight="1" thickBot="1" x14ac:dyDescent="0.3">
      <c r="A100" s="171">
        <v>42</v>
      </c>
      <c r="B100" s="172">
        <v>1</v>
      </c>
      <c r="C100" s="173" t="s">
        <v>555</v>
      </c>
      <c r="D100" s="200" t="s">
        <v>574</v>
      </c>
      <c r="E100" s="174" t="s">
        <v>575</v>
      </c>
      <c r="F100" s="175">
        <v>1</v>
      </c>
      <c r="G100" s="176">
        <v>820</v>
      </c>
      <c r="H100" s="177">
        <f>(G100*F100)*3</f>
        <v>2460</v>
      </c>
      <c r="I100" s="178" t="s">
        <v>469</v>
      </c>
      <c r="J100" s="201" t="s">
        <v>616</v>
      </c>
      <c r="K100" s="179">
        <f t="shared" si="6"/>
        <v>49.2</v>
      </c>
      <c r="L100" s="182">
        <f t="shared" si="5"/>
        <v>1230</v>
      </c>
      <c r="M100" s="129">
        <v>149999</v>
      </c>
      <c r="N100" s="128">
        <v>39600</v>
      </c>
    </row>
    <row r="101" spans="1:14" ht="20.100000000000001" customHeight="1" x14ac:dyDescent="0.25">
      <c r="G101" s="180"/>
    </row>
  </sheetData>
  <sheetProtection algorithmName="SHA-512" hashValue="9WoYE6TcbaUUfJoHFL3TNuIKtVPemGSJsjPXEClEaySvypZCfHPZgaC+n/ZWOGXTCGMSpzooyKch+bIWHqzZ0w==" saltValue="GSCLjS/4QbjC3FbakZ1WrA==" spinCount="100000" sheet="1" objects="1" scenarios="1" selectLockedCells="1" selectUnlockedCells="1"/>
  <autoFilter ref="A2:N18"/>
  <mergeCells count="1">
    <mergeCell ref="A1:C1"/>
  </mergeCells>
  <pageMargins left="0.25" right="0.25" top="0.75" bottom="0.75" header="0.3" footer="0.3"/>
  <pageSetup paperSize="9" scale="50"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3"/>
  <sheetViews>
    <sheetView topLeftCell="A461" workbookViewId="0">
      <selection activeCell="L479" sqref="L476:L479"/>
    </sheetView>
  </sheetViews>
  <sheetFormatPr defaultColWidth="8.85546875" defaultRowHeight="15" x14ac:dyDescent="0.25"/>
  <cols>
    <col min="3" max="3" width="17" customWidth="1"/>
    <col min="4" max="4" width="122.42578125" customWidth="1"/>
    <col min="5" max="5" width="22.28515625" customWidth="1"/>
    <col min="6" max="6" width="18.28515625" customWidth="1"/>
    <col min="7" max="7" width="25" customWidth="1"/>
  </cols>
  <sheetData>
    <row r="1" spans="1:7" ht="54.75" customHeight="1" x14ac:dyDescent="0.25">
      <c r="A1" s="33">
        <v>3</v>
      </c>
      <c r="B1" s="33">
        <v>1</v>
      </c>
      <c r="C1" s="48" t="s">
        <v>1</v>
      </c>
      <c r="D1" s="10" t="s">
        <v>3</v>
      </c>
      <c r="E1" s="63">
        <v>16700</v>
      </c>
      <c r="F1" s="98">
        <v>651300</v>
      </c>
      <c r="G1" s="54">
        <f>(F1/E1)</f>
        <v>39</v>
      </c>
    </row>
    <row r="2" spans="1:7" ht="45" customHeight="1" x14ac:dyDescent="0.25">
      <c r="A2" s="35"/>
      <c r="B2" s="35"/>
      <c r="C2" s="47"/>
      <c r="D2" s="7" t="s">
        <v>4</v>
      </c>
      <c r="E2" s="64"/>
      <c r="F2" s="21"/>
      <c r="G2" s="55"/>
    </row>
    <row r="3" spans="1:7" ht="38.25" customHeight="1" x14ac:dyDescent="0.25">
      <c r="A3" s="35"/>
      <c r="B3" s="35"/>
      <c r="C3" s="47" t="s">
        <v>2</v>
      </c>
      <c r="D3" s="7" t="s">
        <v>5</v>
      </c>
      <c r="E3" s="64"/>
      <c r="F3" s="21"/>
      <c r="G3" s="55"/>
    </row>
    <row r="4" spans="1:7" ht="26.25" customHeight="1" x14ac:dyDescent="0.25">
      <c r="A4" s="35"/>
      <c r="B4" s="35"/>
      <c r="C4" s="47"/>
      <c r="D4" s="7" t="s">
        <v>6</v>
      </c>
      <c r="E4" s="64"/>
      <c r="F4" s="21"/>
      <c r="G4" s="55"/>
    </row>
    <row r="5" spans="1:7" ht="21.75" customHeight="1" thickBot="1" x14ac:dyDescent="0.3">
      <c r="A5" s="35"/>
      <c r="B5" s="35"/>
      <c r="C5" s="47"/>
      <c r="D5" s="7" t="s">
        <v>7</v>
      </c>
      <c r="E5" s="64"/>
      <c r="F5" s="21"/>
      <c r="G5" s="55"/>
    </row>
    <row r="6" spans="1:7" ht="32.25" thickBot="1" x14ac:dyDescent="0.3">
      <c r="A6" s="33">
        <v>5</v>
      </c>
      <c r="B6" s="33"/>
      <c r="C6" s="43" t="s">
        <v>8</v>
      </c>
      <c r="D6" s="10" t="s">
        <v>9</v>
      </c>
      <c r="E6" s="66">
        <v>4800</v>
      </c>
      <c r="F6" s="54">
        <v>192000</v>
      </c>
      <c r="G6" s="54">
        <f>(F6/E6)</f>
        <v>40</v>
      </c>
    </row>
    <row r="7" spans="1:7" ht="42" customHeight="1" thickBot="1" x14ac:dyDescent="0.3">
      <c r="A7" s="35"/>
      <c r="B7" s="35"/>
      <c r="C7" s="29" t="s">
        <v>0</v>
      </c>
      <c r="D7" s="11" t="s">
        <v>10</v>
      </c>
      <c r="E7" s="67"/>
      <c r="F7" s="55"/>
      <c r="G7" s="54" t="e">
        <f t="shared" ref="G7:G70" si="0">(F7/E7)</f>
        <v>#DIV/0!</v>
      </c>
    </row>
    <row r="8" spans="1:7" ht="31.5" customHeight="1" thickBot="1" x14ac:dyDescent="0.3">
      <c r="A8" s="35"/>
      <c r="B8" s="35"/>
      <c r="C8" s="29"/>
      <c r="D8" s="11" t="s">
        <v>11</v>
      </c>
      <c r="E8" s="67"/>
      <c r="F8" s="55"/>
      <c r="G8" s="54" t="e">
        <f t="shared" si="0"/>
        <v>#DIV/0!</v>
      </c>
    </row>
    <row r="9" spans="1:7" ht="21" customHeight="1" thickBot="1" x14ac:dyDescent="0.3">
      <c r="A9" s="35"/>
      <c r="B9" s="35"/>
      <c r="C9" s="29"/>
      <c r="D9" s="11" t="s">
        <v>12</v>
      </c>
      <c r="E9" s="67"/>
      <c r="F9" s="55"/>
      <c r="G9" s="54" t="e">
        <f t="shared" si="0"/>
        <v>#DIV/0!</v>
      </c>
    </row>
    <row r="10" spans="1:7" ht="29.25" customHeight="1" thickBot="1" x14ac:dyDescent="0.3">
      <c r="A10" s="35"/>
      <c r="B10" s="35"/>
      <c r="C10" s="29"/>
      <c r="D10" s="11" t="s">
        <v>13</v>
      </c>
      <c r="E10" s="67"/>
      <c r="F10" s="55"/>
      <c r="G10" s="54" t="e">
        <f t="shared" si="0"/>
        <v>#DIV/0!</v>
      </c>
    </row>
    <row r="11" spans="1:7" ht="17.25" customHeight="1" thickBot="1" x14ac:dyDescent="0.3">
      <c r="A11" s="35"/>
      <c r="B11" s="35"/>
      <c r="C11" s="29"/>
      <c r="D11" s="11" t="s">
        <v>14</v>
      </c>
      <c r="E11" s="67"/>
      <c r="F11" s="55"/>
      <c r="G11" s="54" t="e">
        <f t="shared" si="0"/>
        <v>#DIV/0!</v>
      </c>
    </row>
    <row r="12" spans="1:7" ht="23.25" customHeight="1" thickBot="1" x14ac:dyDescent="0.3">
      <c r="A12" s="35"/>
      <c r="B12" s="35"/>
      <c r="C12" s="35"/>
      <c r="D12" s="11" t="s">
        <v>15</v>
      </c>
      <c r="E12" s="67"/>
      <c r="F12" s="55"/>
      <c r="G12" s="54" t="e">
        <f t="shared" si="0"/>
        <v>#DIV/0!</v>
      </c>
    </row>
    <row r="13" spans="1:7" ht="19.5" customHeight="1" thickBot="1" x14ac:dyDescent="0.3">
      <c r="A13" s="35"/>
      <c r="B13" s="35"/>
      <c r="C13" s="41"/>
      <c r="D13" s="11" t="s">
        <v>16</v>
      </c>
      <c r="E13" s="67"/>
      <c r="F13" s="55"/>
      <c r="G13" s="54" t="e">
        <f t="shared" si="0"/>
        <v>#DIV/0!</v>
      </c>
    </row>
    <row r="14" spans="1:7" ht="25.5" customHeight="1" thickBot="1" x14ac:dyDescent="0.3">
      <c r="A14" s="35"/>
      <c r="B14" s="35"/>
      <c r="C14" s="41"/>
      <c r="D14" s="11" t="s">
        <v>17</v>
      </c>
      <c r="E14" s="67"/>
      <c r="F14" s="55"/>
      <c r="G14" s="54" t="e">
        <f t="shared" si="0"/>
        <v>#DIV/0!</v>
      </c>
    </row>
    <row r="15" spans="1:7" ht="21.75" customHeight="1" thickBot="1" x14ac:dyDescent="0.3">
      <c r="A15" s="35"/>
      <c r="B15" s="35"/>
      <c r="C15" s="41"/>
      <c r="D15" s="11" t="s">
        <v>18</v>
      </c>
      <c r="E15" s="67"/>
      <c r="F15" s="55"/>
      <c r="G15" s="54" t="e">
        <f t="shared" si="0"/>
        <v>#DIV/0!</v>
      </c>
    </row>
    <row r="16" spans="1:7" ht="18.75" customHeight="1" thickBot="1" x14ac:dyDescent="0.3">
      <c r="A16" s="35"/>
      <c r="B16" s="35"/>
      <c r="C16" s="41"/>
      <c r="D16" s="11" t="s">
        <v>19</v>
      </c>
      <c r="E16" s="67"/>
      <c r="F16" s="55"/>
      <c r="G16" s="54" t="e">
        <f t="shared" si="0"/>
        <v>#DIV/0!</v>
      </c>
    </row>
    <row r="17" spans="1:7" ht="18" customHeight="1" thickBot="1" x14ac:dyDescent="0.3">
      <c r="A17" s="35"/>
      <c r="B17" s="35"/>
      <c r="C17" s="41"/>
      <c r="D17" s="11" t="s">
        <v>20</v>
      </c>
      <c r="E17" s="67"/>
      <c r="F17" s="55"/>
      <c r="G17" s="54" t="e">
        <f t="shared" si="0"/>
        <v>#DIV/0!</v>
      </c>
    </row>
    <row r="18" spans="1:7" ht="18.75" customHeight="1" thickBot="1" x14ac:dyDescent="0.3">
      <c r="A18" s="35"/>
      <c r="B18" s="35"/>
      <c r="C18" s="41"/>
      <c r="D18" s="11" t="s">
        <v>21</v>
      </c>
      <c r="E18" s="67"/>
      <c r="F18" s="55"/>
      <c r="G18" s="54" t="e">
        <f t="shared" si="0"/>
        <v>#DIV/0!</v>
      </c>
    </row>
    <row r="19" spans="1:7" ht="19.5" customHeight="1" thickBot="1" x14ac:dyDescent="0.3">
      <c r="A19" s="35"/>
      <c r="B19" s="35"/>
      <c r="C19" s="41"/>
      <c r="D19" s="11" t="s">
        <v>22</v>
      </c>
      <c r="E19" s="67"/>
      <c r="F19" s="55"/>
      <c r="G19" s="54" t="e">
        <f t="shared" si="0"/>
        <v>#DIV/0!</v>
      </c>
    </row>
    <row r="20" spans="1:7" ht="14.25" customHeight="1" thickBot="1" x14ac:dyDescent="0.3">
      <c r="A20" s="35"/>
      <c r="B20" s="35"/>
      <c r="C20" s="41"/>
      <c r="D20" s="11" t="s">
        <v>23</v>
      </c>
      <c r="E20" s="67"/>
      <c r="F20" s="55"/>
      <c r="G20" s="54" t="e">
        <f t="shared" si="0"/>
        <v>#DIV/0!</v>
      </c>
    </row>
    <row r="21" spans="1:7" ht="18" customHeight="1" thickBot="1" x14ac:dyDescent="0.3">
      <c r="A21" s="35"/>
      <c r="B21" s="35"/>
      <c r="C21" s="41"/>
      <c r="D21" s="11" t="s">
        <v>24</v>
      </c>
      <c r="E21" s="67"/>
      <c r="F21" s="55"/>
      <c r="G21" s="54" t="e">
        <f t="shared" si="0"/>
        <v>#DIV/0!</v>
      </c>
    </row>
    <row r="22" spans="1:7" ht="17.25" customHeight="1" thickBot="1" x14ac:dyDescent="0.3">
      <c r="A22" s="35"/>
      <c r="B22" s="35"/>
      <c r="C22" s="41"/>
      <c r="D22" s="11" t="s">
        <v>25</v>
      </c>
      <c r="E22" s="67"/>
      <c r="F22" s="55"/>
      <c r="G22" s="54" t="e">
        <f t="shared" si="0"/>
        <v>#DIV/0!</v>
      </c>
    </row>
    <row r="23" spans="1:7" ht="21" customHeight="1" thickBot="1" x14ac:dyDescent="0.3">
      <c r="A23" s="35"/>
      <c r="B23" s="35"/>
      <c r="C23" s="41"/>
      <c r="D23" s="11" t="s">
        <v>26</v>
      </c>
      <c r="E23" s="67"/>
      <c r="F23" s="55"/>
      <c r="G23" s="54" t="e">
        <f t="shared" si="0"/>
        <v>#DIV/0!</v>
      </c>
    </row>
    <row r="24" spans="1:7" ht="22.5" customHeight="1" thickBot="1" x14ac:dyDescent="0.3">
      <c r="A24" s="35"/>
      <c r="B24" s="35"/>
      <c r="C24" s="41"/>
      <c r="D24" s="11" t="s">
        <v>27</v>
      </c>
      <c r="E24" s="67"/>
      <c r="F24" s="55"/>
      <c r="G24" s="54" t="e">
        <f t="shared" si="0"/>
        <v>#DIV/0!</v>
      </c>
    </row>
    <row r="25" spans="1:7" ht="24.75" customHeight="1" thickBot="1" x14ac:dyDescent="0.3">
      <c r="A25" s="35"/>
      <c r="B25" s="35"/>
      <c r="C25" s="41"/>
      <c r="D25" s="11" t="s">
        <v>28</v>
      </c>
      <c r="E25" s="67"/>
      <c r="F25" s="55"/>
      <c r="G25" s="54" t="e">
        <f t="shared" si="0"/>
        <v>#DIV/0!</v>
      </c>
    </row>
    <row r="26" spans="1:7" ht="19.5" customHeight="1" thickBot="1" x14ac:dyDescent="0.3">
      <c r="A26" s="35"/>
      <c r="B26" s="35"/>
      <c r="C26" s="41"/>
      <c r="D26" s="11" t="s">
        <v>29</v>
      </c>
      <c r="E26" s="67"/>
      <c r="F26" s="55"/>
      <c r="G26" s="54" t="e">
        <f t="shared" si="0"/>
        <v>#DIV/0!</v>
      </c>
    </row>
    <row r="27" spans="1:7" ht="18" customHeight="1" thickBot="1" x14ac:dyDescent="0.3">
      <c r="A27" s="35"/>
      <c r="B27" s="35"/>
      <c r="C27" s="41"/>
      <c r="D27" s="11" t="s">
        <v>29</v>
      </c>
      <c r="E27" s="67"/>
      <c r="F27" s="55"/>
      <c r="G27" s="54" t="e">
        <f t="shared" si="0"/>
        <v>#DIV/0!</v>
      </c>
    </row>
    <row r="28" spans="1:7" ht="18" customHeight="1" thickBot="1" x14ac:dyDescent="0.3">
      <c r="A28" s="35"/>
      <c r="B28" s="35"/>
      <c r="C28" s="41"/>
      <c r="D28" s="11" t="s">
        <v>30</v>
      </c>
      <c r="E28" s="67"/>
      <c r="F28" s="55"/>
      <c r="G28" s="54" t="e">
        <f t="shared" si="0"/>
        <v>#DIV/0!</v>
      </c>
    </row>
    <row r="29" spans="1:7" ht="18.75" customHeight="1" thickBot="1" x14ac:dyDescent="0.3">
      <c r="A29" s="35"/>
      <c r="B29" s="35"/>
      <c r="C29" s="41"/>
      <c r="D29" s="11" t="s">
        <v>31</v>
      </c>
      <c r="E29" s="67"/>
      <c r="F29" s="55"/>
      <c r="G29" s="54" t="e">
        <f t="shared" si="0"/>
        <v>#DIV/0!</v>
      </c>
    </row>
    <row r="30" spans="1:7" ht="19.5" customHeight="1" thickBot="1" x14ac:dyDescent="0.3">
      <c r="A30" s="35"/>
      <c r="B30" s="35"/>
      <c r="C30" s="41"/>
      <c r="D30" s="11" t="s">
        <v>32</v>
      </c>
      <c r="E30" s="67"/>
      <c r="F30" s="55"/>
      <c r="G30" s="54" t="e">
        <f t="shared" si="0"/>
        <v>#DIV/0!</v>
      </c>
    </row>
    <row r="31" spans="1:7" ht="19.5" customHeight="1" thickBot="1" x14ac:dyDescent="0.3">
      <c r="A31" s="35"/>
      <c r="B31" s="35"/>
      <c r="C31" s="41"/>
      <c r="D31" s="11" t="s">
        <v>32</v>
      </c>
      <c r="E31" s="67"/>
      <c r="F31" s="55"/>
      <c r="G31" s="54" t="e">
        <f t="shared" si="0"/>
        <v>#DIV/0!</v>
      </c>
    </row>
    <row r="32" spans="1:7" ht="21.75" customHeight="1" thickBot="1" x14ac:dyDescent="0.3">
      <c r="A32" s="35"/>
      <c r="B32" s="35"/>
      <c r="C32" s="41"/>
      <c r="D32" s="11" t="s">
        <v>33</v>
      </c>
      <c r="E32" s="67"/>
      <c r="F32" s="55"/>
      <c r="G32" s="54" t="e">
        <f t="shared" si="0"/>
        <v>#DIV/0!</v>
      </c>
    </row>
    <row r="33" spans="1:7" ht="20.25" customHeight="1" thickBot="1" x14ac:dyDescent="0.3">
      <c r="A33" s="35"/>
      <c r="B33" s="35"/>
      <c r="C33" s="41"/>
      <c r="D33" s="11" t="s">
        <v>34</v>
      </c>
      <c r="E33" s="67"/>
      <c r="F33" s="55"/>
      <c r="G33" s="54" t="e">
        <f t="shared" si="0"/>
        <v>#DIV/0!</v>
      </c>
    </row>
    <row r="34" spans="1:7" ht="17.25" customHeight="1" thickBot="1" x14ac:dyDescent="0.3">
      <c r="A34" s="35"/>
      <c r="B34" s="35"/>
      <c r="C34" s="41"/>
      <c r="D34" s="11" t="s">
        <v>35</v>
      </c>
      <c r="E34" s="67"/>
      <c r="F34" s="55"/>
      <c r="G34" s="54" t="e">
        <f t="shared" si="0"/>
        <v>#DIV/0!</v>
      </c>
    </row>
    <row r="35" spans="1:7" ht="17.25" customHeight="1" thickBot="1" x14ac:dyDescent="0.3">
      <c r="A35" s="35"/>
      <c r="B35" s="35"/>
      <c r="C35" s="41"/>
      <c r="D35" s="11" t="s">
        <v>36</v>
      </c>
      <c r="E35" s="67"/>
      <c r="F35" s="55"/>
      <c r="G35" s="54" t="e">
        <f t="shared" si="0"/>
        <v>#DIV/0!</v>
      </c>
    </row>
    <row r="36" spans="1:7" ht="32.25" customHeight="1" thickBot="1" x14ac:dyDescent="0.3">
      <c r="A36" s="35"/>
      <c r="B36" s="35"/>
      <c r="C36" s="41"/>
      <c r="D36" s="11" t="s">
        <v>37</v>
      </c>
      <c r="E36" s="67"/>
      <c r="F36" s="55"/>
      <c r="G36" s="54" t="e">
        <f t="shared" si="0"/>
        <v>#DIV/0!</v>
      </c>
    </row>
    <row r="37" spans="1:7" ht="55.5" customHeight="1" thickBot="1" x14ac:dyDescent="0.3">
      <c r="A37" s="39">
        <v>6</v>
      </c>
      <c r="B37" s="39">
        <v>1</v>
      </c>
      <c r="C37" s="31" t="s">
        <v>379</v>
      </c>
      <c r="D37" s="17" t="s">
        <v>38</v>
      </c>
      <c r="E37" s="68">
        <v>200</v>
      </c>
      <c r="F37" s="32">
        <v>42000</v>
      </c>
      <c r="G37" s="54">
        <f t="shared" si="0"/>
        <v>210</v>
      </c>
    </row>
    <row r="38" spans="1:7" ht="337.5" customHeight="1" thickBot="1" x14ac:dyDescent="0.3">
      <c r="A38" s="35">
        <v>7</v>
      </c>
      <c r="B38" s="35">
        <v>1</v>
      </c>
      <c r="C38" s="47" t="s">
        <v>381</v>
      </c>
      <c r="D38" s="12" t="s">
        <v>380</v>
      </c>
      <c r="E38" s="64">
        <v>1500</v>
      </c>
      <c r="F38" s="55">
        <v>112500</v>
      </c>
      <c r="G38" s="54">
        <f t="shared" si="0"/>
        <v>75</v>
      </c>
    </row>
    <row r="39" spans="1:7" ht="67.5" customHeight="1" thickBot="1" x14ac:dyDescent="0.3">
      <c r="A39" s="39">
        <v>8</v>
      </c>
      <c r="B39" s="39">
        <v>1</v>
      </c>
      <c r="C39" s="31" t="s">
        <v>383</v>
      </c>
      <c r="D39" s="16" t="s">
        <v>382</v>
      </c>
      <c r="E39" s="68">
        <v>150</v>
      </c>
      <c r="F39" s="32">
        <v>12000</v>
      </c>
      <c r="G39" s="54">
        <f t="shared" si="0"/>
        <v>80</v>
      </c>
    </row>
    <row r="40" spans="1:7" ht="67.5" customHeight="1" thickBot="1" x14ac:dyDescent="0.3">
      <c r="A40" s="33">
        <v>13</v>
      </c>
      <c r="B40" s="33">
        <v>1</v>
      </c>
      <c r="C40" s="47" t="s">
        <v>384</v>
      </c>
      <c r="D40" s="6" t="s">
        <v>40</v>
      </c>
      <c r="E40" s="63">
        <v>5500</v>
      </c>
      <c r="F40" s="54">
        <v>132000</v>
      </c>
      <c r="G40" s="54">
        <f t="shared" si="0"/>
        <v>24</v>
      </c>
    </row>
    <row r="41" spans="1:7" ht="67.5" customHeight="1" thickBot="1" x14ac:dyDescent="0.3">
      <c r="A41" s="39">
        <v>17</v>
      </c>
      <c r="B41" s="39"/>
      <c r="C41" s="60" t="s">
        <v>385</v>
      </c>
      <c r="D41" s="16" t="s">
        <v>41</v>
      </c>
      <c r="E41" s="99">
        <v>1200</v>
      </c>
      <c r="F41" s="32">
        <v>3000</v>
      </c>
      <c r="G41" s="54">
        <f t="shared" si="0"/>
        <v>2.5</v>
      </c>
    </row>
    <row r="42" spans="1:7" ht="51" customHeight="1" thickBot="1" x14ac:dyDescent="0.3">
      <c r="A42" s="39">
        <v>18</v>
      </c>
      <c r="B42" s="39">
        <v>1</v>
      </c>
      <c r="C42" s="31" t="s">
        <v>386</v>
      </c>
      <c r="D42" s="17"/>
      <c r="E42" s="68">
        <v>1250</v>
      </c>
      <c r="F42" s="32">
        <v>1500</v>
      </c>
      <c r="G42" s="54">
        <f t="shared" si="0"/>
        <v>1.2</v>
      </c>
    </row>
    <row r="43" spans="1:7" ht="90.75" customHeight="1" thickBot="1" x14ac:dyDescent="0.3">
      <c r="A43" s="39">
        <v>19</v>
      </c>
      <c r="B43" s="39">
        <v>1</v>
      </c>
      <c r="C43" s="31" t="s">
        <v>387</v>
      </c>
      <c r="D43" s="17" t="s">
        <v>342</v>
      </c>
      <c r="E43" s="68">
        <v>1050</v>
      </c>
      <c r="F43" s="32">
        <v>16800</v>
      </c>
      <c r="G43" s="54">
        <f t="shared" si="0"/>
        <v>16</v>
      </c>
    </row>
    <row r="44" spans="1:7" ht="81.75" customHeight="1" thickBot="1" x14ac:dyDescent="0.3">
      <c r="A44" s="59">
        <v>24</v>
      </c>
      <c r="B44" s="100">
        <v>1</v>
      </c>
      <c r="C44" s="101" t="s">
        <v>388</v>
      </c>
      <c r="D44" s="102" t="s">
        <v>389</v>
      </c>
      <c r="E44" s="103">
        <v>24000</v>
      </c>
      <c r="F44" s="32">
        <v>1200000</v>
      </c>
      <c r="G44" s="54">
        <f t="shared" si="0"/>
        <v>50</v>
      </c>
    </row>
    <row r="45" spans="1:7" ht="16.5" thickBot="1" x14ac:dyDescent="0.3">
      <c r="A45" s="57"/>
      <c r="B45" s="100">
        <v>2</v>
      </c>
      <c r="C45" s="101" t="s">
        <v>39</v>
      </c>
      <c r="D45" s="102" t="s">
        <v>42</v>
      </c>
      <c r="E45" s="103">
        <v>164</v>
      </c>
      <c r="F45" s="32">
        <v>49</v>
      </c>
      <c r="G45" s="54">
        <f t="shared" si="0"/>
        <v>0.29878048780487804</v>
      </c>
    </row>
    <row r="46" spans="1:7" ht="32.25" thickBot="1" x14ac:dyDescent="0.3">
      <c r="A46" s="57"/>
      <c r="B46" s="100">
        <v>3</v>
      </c>
      <c r="C46" s="101"/>
      <c r="D46" s="102" t="s">
        <v>343</v>
      </c>
      <c r="E46" s="103">
        <v>164</v>
      </c>
      <c r="F46" s="32">
        <v>49</v>
      </c>
      <c r="G46" s="54">
        <f t="shared" si="0"/>
        <v>0.29878048780487804</v>
      </c>
    </row>
    <row r="47" spans="1:7" ht="16.5" thickBot="1" x14ac:dyDescent="0.3">
      <c r="A47" s="57"/>
      <c r="B47" s="59"/>
      <c r="C47" s="58"/>
      <c r="D47" s="104" t="s">
        <v>371</v>
      </c>
      <c r="E47" s="69"/>
      <c r="F47" s="55">
        <f>SUM(G44:G46)</f>
        <v>50.597560975609753</v>
      </c>
      <c r="G47" s="54" t="e">
        <f t="shared" si="0"/>
        <v>#DIV/0!</v>
      </c>
    </row>
    <row r="48" spans="1:7" ht="48" thickBot="1" x14ac:dyDescent="0.3">
      <c r="A48" s="39">
        <v>29</v>
      </c>
      <c r="B48" s="39">
        <v>1</v>
      </c>
      <c r="C48" s="31" t="s">
        <v>390</v>
      </c>
      <c r="D48" s="17" t="s">
        <v>43</v>
      </c>
      <c r="E48" s="68">
        <v>4500</v>
      </c>
      <c r="F48" s="32">
        <v>81000</v>
      </c>
      <c r="G48" s="54">
        <f t="shared" si="0"/>
        <v>18</v>
      </c>
    </row>
    <row r="49" spans="1:7" ht="48" thickBot="1" x14ac:dyDescent="0.3">
      <c r="A49" s="60">
        <v>30</v>
      </c>
      <c r="B49" s="60"/>
      <c r="C49" s="60" t="s">
        <v>390</v>
      </c>
      <c r="D49" s="16" t="s">
        <v>391</v>
      </c>
      <c r="E49" s="105">
        <v>50</v>
      </c>
      <c r="F49" s="32">
        <v>900</v>
      </c>
      <c r="G49" s="54">
        <f t="shared" si="0"/>
        <v>18</v>
      </c>
    </row>
    <row r="50" spans="1:7" ht="111" thickBot="1" x14ac:dyDescent="0.3">
      <c r="A50" s="41">
        <v>31</v>
      </c>
      <c r="B50" s="35">
        <v>1</v>
      </c>
      <c r="C50" s="34" t="s">
        <v>393</v>
      </c>
      <c r="D50" s="2" t="s">
        <v>392</v>
      </c>
      <c r="E50" s="70">
        <v>50</v>
      </c>
      <c r="F50" s="55">
        <v>900</v>
      </c>
      <c r="G50" s="54">
        <f t="shared" si="0"/>
        <v>18</v>
      </c>
    </row>
    <row r="51" spans="1:7" ht="16.5" thickBot="1" x14ac:dyDescent="0.3">
      <c r="A51" s="41"/>
      <c r="B51" s="35"/>
      <c r="C51" s="38"/>
      <c r="D51" s="2"/>
      <c r="E51" s="70"/>
      <c r="F51" s="55"/>
      <c r="G51" s="54" t="e">
        <f t="shared" si="0"/>
        <v>#DIV/0!</v>
      </c>
    </row>
    <row r="52" spans="1:7" ht="16.5" thickBot="1" x14ac:dyDescent="0.3">
      <c r="A52" s="41"/>
      <c r="B52" s="35"/>
      <c r="C52" s="34"/>
      <c r="D52" s="2"/>
      <c r="E52" s="70"/>
      <c r="F52" s="55"/>
      <c r="G52" s="54" t="e">
        <f t="shared" si="0"/>
        <v>#DIV/0!</v>
      </c>
    </row>
    <row r="53" spans="1:7" ht="16.5" thickBot="1" x14ac:dyDescent="0.3">
      <c r="A53" s="41"/>
      <c r="B53" s="35"/>
      <c r="C53" s="34"/>
      <c r="D53" s="2"/>
      <c r="E53" s="70"/>
      <c r="F53" s="55"/>
      <c r="G53" s="54" t="e">
        <f t="shared" si="0"/>
        <v>#DIV/0!</v>
      </c>
    </row>
    <row r="54" spans="1:7" ht="16.5" thickBot="1" x14ac:dyDescent="0.3">
      <c r="A54" s="42"/>
      <c r="B54" s="36"/>
      <c r="C54" s="37"/>
      <c r="D54" s="3"/>
      <c r="E54" s="71"/>
      <c r="F54" s="56"/>
      <c r="G54" s="54" t="e">
        <f t="shared" si="0"/>
        <v>#DIV/0!</v>
      </c>
    </row>
    <row r="55" spans="1:7" ht="111" thickBot="1" x14ac:dyDescent="0.3">
      <c r="A55" s="33">
        <v>34</v>
      </c>
      <c r="B55" s="33">
        <v>1</v>
      </c>
      <c r="C55" s="31" t="s">
        <v>345</v>
      </c>
      <c r="D55" s="17" t="s">
        <v>344</v>
      </c>
      <c r="E55" s="63">
        <v>950</v>
      </c>
      <c r="F55" s="21">
        <v>11400</v>
      </c>
      <c r="G55" s="54">
        <f t="shared" si="0"/>
        <v>12</v>
      </c>
    </row>
    <row r="56" spans="1:7" ht="63.75" thickBot="1" x14ac:dyDescent="0.3">
      <c r="A56" s="33">
        <v>35</v>
      </c>
      <c r="B56" s="33">
        <v>1</v>
      </c>
      <c r="C56" s="47" t="s">
        <v>346</v>
      </c>
      <c r="D56" s="6" t="s">
        <v>45</v>
      </c>
      <c r="E56" s="63">
        <v>3400</v>
      </c>
      <c r="F56" s="54">
        <v>37400</v>
      </c>
      <c r="G56" s="54">
        <f t="shared" si="0"/>
        <v>11</v>
      </c>
    </row>
    <row r="57" spans="1:7" ht="16.5" thickBot="1" x14ac:dyDescent="0.3">
      <c r="A57" s="36"/>
      <c r="B57" s="36"/>
      <c r="C57" s="49"/>
      <c r="D57" s="8"/>
      <c r="E57" s="65"/>
      <c r="F57" s="56"/>
      <c r="G57" s="54" t="e">
        <f t="shared" si="0"/>
        <v>#DIV/0!</v>
      </c>
    </row>
    <row r="58" spans="1:7" ht="79.5" thickBot="1" x14ac:dyDescent="0.3">
      <c r="A58" s="43">
        <v>36</v>
      </c>
      <c r="B58" s="33">
        <v>1</v>
      </c>
      <c r="C58" s="28" t="s">
        <v>346</v>
      </c>
      <c r="D58" s="6" t="s">
        <v>46</v>
      </c>
      <c r="E58" s="63">
        <v>500</v>
      </c>
      <c r="F58" s="54">
        <v>25000</v>
      </c>
      <c r="G58" s="54">
        <f t="shared" si="0"/>
        <v>50</v>
      </c>
    </row>
    <row r="59" spans="1:7" ht="95.25" thickBot="1" x14ac:dyDescent="0.3">
      <c r="A59" s="39">
        <v>37</v>
      </c>
      <c r="B59" s="39">
        <v>1</v>
      </c>
      <c r="C59" s="31" t="s">
        <v>346</v>
      </c>
      <c r="D59" s="17" t="s">
        <v>47</v>
      </c>
      <c r="E59" s="68">
        <v>330</v>
      </c>
      <c r="F59" s="32">
        <v>46200</v>
      </c>
      <c r="G59" s="54">
        <f t="shared" si="0"/>
        <v>140</v>
      </c>
    </row>
    <row r="60" spans="1:7" ht="48" thickBot="1" x14ac:dyDescent="0.3">
      <c r="A60" s="35">
        <v>38</v>
      </c>
      <c r="B60" s="35">
        <v>1</v>
      </c>
      <c r="C60" s="47" t="s">
        <v>48</v>
      </c>
      <c r="D60" s="2" t="s">
        <v>49</v>
      </c>
      <c r="E60" s="72">
        <v>2800</v>
      </c>
      <c r="F60" s="18">
        <v>30800</v>
      </c>
      <c r="G60" s="54">
        <f t="shared" si="0"/>
        <v>11</v>
      </c>
    </row>
    <row r="61" spans="1:7" ht="16.5" thickBot="1" x14ac:dyDescent="0.3">
      <c r="A61" s="35"/>
      <c r="B61" s="35"/>
      <c r="C61" s="47" t="s">
        <v>44</v>
      </c>
      <c r="D61" s="2" t="s">
        <v>50</v>
      </c>
      <c r="E61" s="72"/>
      <c r="F61" s="18"/>
      <c r="G61" s="54" t="e">
        <f t="shared" si="0"/>
        <v>#DIV/0!</v>
      </c>
    </row>
    <row r="62" spans="1:7" ht="16.5" thickBot="1" x14ac:dyDescent="0.3">
      <c r="A62" s="35"/>
      <c r="B62" s="35"/>
      <c r="C62" s="47"/>
      <c r="D62" s="5"/>
      <c r="E62" s="72"/>
      <c r="F62" s="18"/>
      <c r="G62" s="54" t="e">
        <f t="shared" si="0"/>
        <v>#DIV/0!</v>
      </c>
    </row>
    <row r="63" spans="1:7" ht="16.5" thickBot="1" x14ac:dyDescent="0.3">
      <c r="A63" s="35"/>
      <c r="B63" s="35"/>
      <c r="C63" s="47"/>
      <c r="D63" s="2"/>
      <c r="E63" s="72"/>
      <c r="F63" s="18"/>
      <c r="G63" s="54" t="e">
        <f t="shared" si="0"/>
        <v>#DIV/0!</v>
      </c>
    </row>
    <row r="64" spans="1:7" ht="16.5" thickBot="1" x14ac:dyDescent="0.3">
      <c r="A64" s="35"/>
      <c r="B64" s="35"/>
      <c r="C64" s="34"/>
      <c r="D64" s="2"/>
      <c r="E64" s="72"/>
      <c r="F64" s="18"/>
      <c r="G64" s="54" t="e">
        <f t="shared" si="0"/>
        <v>#DIV/0!</v>
      </c>
    </row>
    <row r="65" spans="1:7" ht="16.5" thickBot="1" x14ac:dyDescent="0.3">
      <c r="A65" s="35"/>
      <c r="B65" s="35"/>
      <c r="C65" s="34"/>
      <c r="D65" s="2"/>
      <c r="E65" s="72"/>
      <c r="F65" s="18"/>
      <c r="G65" s="54" t="e">
        <f t="shared" si="0"/>
        <v>#DIV/0!</v>
      </c>
    </row>
    <row r="66" spans="1:7" ht="16.5" thickBot="1" x14ac:dyDescent="0.3">
      <c r="A66" s="35"/>
      <c r="B66" s="35"/>
      <c r="C66" s="34"/>
      <c r="D66" s="2"/>
      <c r="E66" s="72"/>
      <c r="F66" s="18"/>
      <c r="G66" s="54" t="e">
        <f t="shared" si="0"/>
        <v>#DIV/0!</v>
      </c>
    </row>
    <row r="67" spans="1:7" ht="16.5" thickBot="1" x14ac:dyDescent="0.3">
      <c r="A67" s="36"/>
      <c r="B67" s="36"/>
      <c r="C67" s="37"/>
      <c r="D67" s="3"/>
      <c r="E67" s="73"/>
      <c r="F67" s="19"/>
      <c r="G67" s="54" t="e">
        <f t="shared" si="0"/>
        <v>#DIV/0!</v>
      </c>
    </row>
    <row r="68" spans="1:7" ht="79.5" thickBot="1" x14ac:dyDescent="0.3">
      <c r="A68" s="33">
        <v>39</v>
      </c>
      <c r="B68" s="33">
        <v>1</v>
      </c>
      <c r="C68" s="28" t="s">
        <v>347</v>
      </c>
      <c r="D68" s="6" t="s">
        <v>51</v>
      </c>
      <c r="E68" s="74">
        <v>1600</v>
      </c>
      <c r="F68" s="22">
        <v>72000</v>
      </c>
      <c r="G68" s="54">
        <f t="shared" si="0"/>
        <v>45</v>
      </c>
    </row>
    <row r="69" spans="1:7" ht="48" thickBot="1" x14ac:dyDescent="0.3">
      <c r="A69" s="39">
        <v>40</v>
      </c>
      <c r="B69" s="39">
        <v>1</v>
      </c>
      <c r="C69" s="31" t="s">
        <v>397</v>
      </c>
      <c r="D69" s="16" t="s">
        <v>396</v>
      </c>
      <c r="E69" s="78">
        <v>23100</v>
      </c>
      <c r="F69" s="62">
        <v>993300</v>
      </c>
      <c r="G69" s="54">
        <f t="shared" si="0"/>
        <v>43</v>
      </c>
    </row>
    <row r="70" spans="1:7" ht="16.5" thickBot="1" x14ac:dyDescent="0.3">
      <c r="A70" s="35"/>
      <c r="B70" s="35"/>
      <c r="C70" s="34"/>
      <c r="D70" s="2"/>
      <c r="E70" s="72"/>
      <c r="F70" s="18"/>
      <c r="G70" s="54" t="e">
        <f t="shared" si="0"/>
        <v>#DIV/0!</v>
      </c>
    </row>
    <row r="71" spans="1:7" ht="16.5" thickBot="1" x14ac:dyDescent="0.3">
      <c r="A71" s="35"/>
      <c r="B71" s="35"/>
      <c r="C71" s="34"/>
      <c r="D71" s="2"/>
      <c r="E71" s="72"/>
      <c r="F71" s="18"/>
      <c r="G71" s="54" t="e">
        <f t="shared" ref="G71:G134" si="1">(F71/E71)</f>
        <v>#DIV/0!</v>
      </c>
    </row>
    <row r="72" spans="1:7" ht="16.5" thickBot="1" x14ac:dyDescent="0.3">
      <c r="A72" s="35"/>
      <c r="B72" s="35"/>
      <c r="C72" s="34"/>
      <c r="D72" s="2"/>
      <c r="E72" s="72"/>
      <c r="F72" s="18"/>
      <c r="G72" s="54" t="e">
        <f t="shared" si="1"/>
        <v>#DIV/0!</v>
      </c>
    </row>
    <row r="73" spans="1:7" ht="16.5" thickBot="1" x14ac:dyDescent="0.3">
      <c r="A73" s="35"/>
      <c r="B73" s="35"/>
      <c r="C73" s="34"/>
      <c r="D73" s="2"/>
      <c r="E73" s="72"/>
      <c r="F73" s="18"/>
      <c r="G73" s="54" t="e">
        <f t="shared" si="1"/>
        <v>#DIV/0!</v>
      </c>
    </row>
    <row r="74" spans="1:7" ht="16.5" thickBot="1" x14ac:dyDescent="0.3">
      <c r="A74" s="35"/>
      <c r="B74" s="35"/>
      <c r="C74" s="34"/>
      <c r="D74" s="2"/>
      <c r="E74" s="72"/>
      <c r="F74" s="18"/>
      <c r="G74" s="54" t="e">
        <f t="shared" si="1"/>
        <v>#DIV/0!</v>
      </c>
    </row>
    <row r="75" spans="1:7" ht="16.5" thickBot="1" x14ac:dyDescent="0.3">
      <c r="A75" s="35"/>
      <c r="B75" s="35"/>
      <c r="C75" s="34"/>
      <c r="D75" s="2"/>
      <c r="E75" s="72"/>
      <c r="F75" s="18"/>
      <c r="G75" s="54" t="e">
        <f t="shared" si="1"/>
        <v>#DIV/0!</v>
      </c>
    </row>
    <row r="76" spans="1:7" ht="16.5" thickBot="1" x14ac:dyDescent="0.3">
      <c r="A76" s="35"/>
      <c r="B76" s="35"/>
      <c r="C76" s="34"/>
      <c r="D76" s="2"/>
      <c r="E76" s="72"/>
      <c r="F76" s="18"/>
      <c r="G76" s="54" t="e">
        <f t="shared" si="1"/>
        <v>#DIV/0!</v>
      </c>
    </row>
    <row r="77" spans="1:7" ht="16.5" thickBot="1" x14ac:dyDescent="0.3">
      <c r="A77" s="35"/>
      <c r="B77" s="35"/>
      <c r="C77" s="34"/>
      <c r="D77" s="2"/>
      <c r="E77" s="72"/>
      <c r="F77" s="18"/>
      <c r="G77" s="54" t="e">
        <f t="shared" si="1"/>
        <v>#DIV/0!</v>
      </c>
    </row>
    <row r="78" spans="1:7" ht="16.5" thickBot="1" x14ac:dyDescent="0.3">
      <c r="A78" s="35"/>
      <c r="B78" s="35"/>
      <c r="C78" s="34"/>
      <c r="D78" s="2"/>
      <c r="E78" s="72"/>
      <c r="F78" s="18"/>
      <c r="G78" s="54" t="e">
        <f t="shared" si="1"/>
        <v>#DIV/0!</v>
      </c>
    </row>
    <row r="79" spans="1:7" ht="16.5" thickBot="1" x14ac:dyDescent="0.3">
      <c r="A79" s="35"/>
      <c r="B79" s="35"/>
      <c r="C79" s="34"/>
      <c r="D79" s="2"/>
      <c r="E79" s="72"/>
      <c r="F79" s="18"/>
      <c r="G79" s="54" t="e">
        <f t="shared" si="1"/>
        <v>#DIV/0!</v>
      </c>
    </row>
    <row r="80" spans="1:7" ht="16.5" thickBot="1" x14ac:dyDescent="0.3">
      <c r="A80" s="35"/>
      <c r="B80" s="35"/>
      <c r="C80" s="34"/>
      <c r="D80" s="2"/>
      <c r="E80" s="72"/>
      <c r="F80" s="18"/>
      <c r="G80" s="54" t="e">
        <f t="shared" si="1"/>
        <v>#DIV/0!</v>
      </c>
    </row>
    <row r="81" spans="1:7" ht="16.5" thickBot="1" x14ac:dyDescent="0.3">
      <c r="A81" s="35"/>
      <c r="B81" s="35"/>
      <c r="C81" s="34"/>
      <c r="D81" s="2"/>
      <c r="E81" s="72"/>
      <c r="F81" s="18"/>
      <c r="G81" s="54" t="e">
        <f t="shared" si="1"/>
        <v>#DIV/0!</v>
      </c>
    </row>
    <row r="82" spans="1:7" ht="16.5" thickBot="1" x14ac:dyDescent="0.3">
      <c r="A82" s="35"/>
      <c r="B82" s="35"/>
      <c r="C82" s="34"/>
      <c r="D82" s="2"/>
      <c r="E82" s="72"/>
      <c r="F82" s="18"/>
      <c r="G82" s="54" t="e">
        <f t="shared" si="1"/>
        <v>#DIV/0!</v>
      </c>
    </row>
    <row r="83" spans="1:7" ht="16.5" thickBot="1" x14ac:dyDescent="0.3">
      <c r="A83" s="35"/>
      <c r="B83" s="35"/>
      <c r="C83" s="34"/>
      <c r="D83" s="2"/>
      <c r="E83" s="72"/>
      <c r="F83" s="18"/>
      <c r="G83" s="54" t="e">
        <f t="shared" si="1"/>
        <v>#DIV/0!</v>
      </c>
    </row>
    <row r="84" spans="1:7" ht="16.5" thickBot="1" x14ac:dyDescent="0.3">
      <c r="A84" s="35"/>
      <c r="B84" s="35"/>
      <c r="C84" s="34"/>
      <c r="D84" s="2"/>
      <c r="E84" s="72"/>
      <c r="F84" s="18"/>
      <c r="G84" s="54" t="e">
        <f t="shared" si="1"/>
        <v>#DIV/0!</v>
      </c>
    </row>
    <row r="85" spans="1:7" ht="16.5" thickBot="1" x14ac:dyDescent="0.3">
      <c r="A85" s="35"/>
      <c r="B85" s="35"/>
      <c r="C85" s="34"/>
      <c r="D85" s="2"/>
      <c r="E85" s="72"/>
      <c r="F85" s="18"/>
      <c r="G85" s="54" t="e">
        <f t="shared" si="1"/>
        <v>#DIV/0!</v>
      </c>
    </row>
    <row r="86" spans="1:7" ht="16.5" thickBot="1" x14ac:dyDescent="0.3">
      <c r="A86" s="35"/>
      <c r="B86" s="35"/>
      <c r="C86" s="34"/>
      <c r="D86" s="2"/>
      <c r="E86" s="72"/>
      <c r="F86" s="18"/>
      <c r="G86" s="54" t="e">
        <f t="shared" si="1"/>
        <v>#DIV/0!</v>
      </c>
    </row>
    <row r="87" spans="1:7" ht="16.5" thickBot="1" x14ac:dyDescent="0.3">
      <c r="A87" s="35"/>
      <c r="B87" s="35"/>
      <c r="C87" s="34"/>
      <c r="D87" s="2"/>
      <c r="E87" s="72"/>
      <c r="F87" s="18"/>
      <c r="G87" s="54" t="e">
        <f t="shared" si="1"/>
        <v>#DIV/0!</v>
      </c>
    </row>
    <row r="88" spans="1:7" ht="16.5" thickBot="1" x14ac:dyDescent="0.3">
      <c r="A88" s="35"/>
      <c r="B88" s="35"/>
      <c r="C88" s="34"/>
      <c r="D88" s="2"/>
      <c r="E88" s="72"/>
      <c r="F88" s="18"/>
      <c r="G88" s="54" t="e">
        <f t="shared" si="1"/>
        <v>#DIV/0!</v>
      </c>
    </row>
    <row r="89" spans="1:7" ht="16.5" thickBot="1" x14ac:dyDescent="0.3">
      <c r="A89" s="35"/>
      <c r="B89" s="35"/>
      <c r="C89" s="34"/>
      <c r="D89" s="2"/>
      <c r="E89" s="72"/>
      <c r="F89" s="18"/>
      <c r="G89" s="54" t="e">
        <f t="shared" si="1"/>
        <v>#DIV/0!</v>
      </c>
    </row>
    <row r="90" spans="1:7" ht="16.5" thickBot="1" x14ac:dyDescent="0.3">
      <c r="A90" s="36"/>
      <c r="B90" s="36"/>
      <c r="C90" s="37"/>
      <c r="D90" s="3"/>
      <c r="E90" s="73"/>
      <c r="F90" s="19"/>
      <c r="G90" s="54" t="e">
        <f t="shared" si="1"/>
        <v>#DIV/0!</v>
      </c>
    </row>
    <row r="91" spans="1:7" ht="79.5" thickBot="1" x14ac:dyDescent="0.3">
      <c r="A91" s="39">
        <v>41</v>
      </c>
      <c r="B91" s="39"/>
      <c r="C91" s="60" t="s">
        <v>395</v>
      </c>
      <c r="D91" s="16" t="s">
        <v>394</v>
      </c>
      <c r="E91" s="97">
        <v>45</v>
      </c>
      <c r="F91" s="62">
        <v>36000</v>
      </c>
      <c r="G91" s="54">
        <f t="shared" si="1"/>
        <v>800</v>
      </c>
    </row>
    <row r="92" spans="1:7" ht="16.5" thickBot="1" x14ac:dyDescent="0.3">
      <c r="A92" s="35"/>
      <c r="B92" s="35"/>
      <c r="C92" s="41"/>
      <c r="D92" s="11"/>
      <c r="E92" s="76"/>
      <c r="F92" s="18"/>
      <c r="G92" s="54" t="e">
        <f t="shared" si="1"/>
        <v>#DIV/0!</v>
      </c>
    </row>
    <row r="93" spans="1:7" ht="16.5" thickBot="1" x14ac:dyDescent="0.3">
      <c r="A93" s="36"/>
      <c r="B93" s="36"/>
      <c r="C93" s="42"/>
      <c r="D93" s="12"/>
      <c r="E93" s="77"/>
      <c r="F93" s="19"/>
      <c r="G93" s="54" t="e">
        <f t="shared" si="1"/>
        <v>#DIV/0!</v>
      </c>
    </row>
    <row r="94" spans="1:7" ht="63.75" thickBot="1" x14ac:dyDescent="0.3">
      <c r="A94" s="33">
        <v>44</v>
      </c>
      <c r="B94" s="33">
        <v>1</v>
      </c>
      <c r="C94" s="47" t="s">
        <v>348</v>
      </c>
      <c r="D94" s="6" t="s">
        <v>52</v>
      </c>
      <c r="E94" s="74">
        <v>260</v>
      </c>
      <c r="F94" s="22">
        <v>7800</v>
      </c>
      <c r="G94" s="54">
        <f t="shared" si="1"/>
        <v>30</v>
      </c>
    </row>
    <row r="95" spans="1:7" ht="16.5" thickBot="1" x14ac:dyDescent="0.3">
      <c r="A95" s="35"/>
      <c r="B95" s="35"/>
      <c r="C95" s="47"/>
      <c r="D95" s="7"/>
      <c r="E95" s="72"/>
      <c r="F95" s="23"/>
      <c r="G95" s="54" t="e">
        <f t="shared" si="1"/>
        <v>#DIV/0!</v>
      </c>
    </row>
    <row r="96" spans="1:7" ht="16.5" thickBot="1" x14ac:dyDescent="0.3">
      <c r="A96" s="36"/>
      <c r="B96" s="36"/>
      <c r="C96" s="49"/>
      <c r="D96" s="8"/>
      <c r="E96" s="73"/>
      <c r="F96" s="24"/>
      <c r="G96" s="54" t="e">
        <f t="shared" si="1"/>
        <v>#DIV/0!</v>
      </c>
    </row>
    <row r="97" spans="1:7" ht="79.5" thickBot="1" x14ac:dyDescent="0.3">
      <c r="A97" s="33">
        <v>45</v>
      </c>
      <c r="B97" s="33">
        <v>1</v>
      </c>
      <c r="C97" s="47" t="s">
        <v>398</v>
      </c>
      <c r="D97" s="5" t="s">
        <v>399</v>
      </c>
      <c r="E97" s="74"/>
      <c r="F97" s="22"/>
      <c r="G97" s="54" t="e">
        <f t="shared" si="1"/>
        <v>#DIV/0!</v>
      </c>
    </row>
    <row r="98" spans="1:7" ht="16.5" thickBot="1" x14ac:dyDescent="0.3">
      <c r="A98" s="35"/>
      <c r="B98" s="35"/>
      <c r="C98" s="47"/>
      <c r="D98" s="5" t="s">
        <v>53</v>
      </c>
      <c r="E98" s="72"/>
      <c r="F98" s="23"/>
      <c r="G98" s="54" t="e">
        <f t="shared" si="1"/>
        <v>#DIV/0!</v>
      </c>
    </row>
    <row r="99" spans="1:7" ht="16.5" thickBot="1" x14ac:dyDescent="0.3">
      <c r="A99" s="35"/>
      <c r="B99" s="35"/>
      <c r="C99" s="47"/>
      <c r="D99" s="5" t="s">
        <v>54</v>
      </c>
      <c r="E99" s="72"/>
      <c r="F99" s="23"/>
      <c r="G99" s="54" t="e">
        <f t="shared" si="1"/>
        <v>#DIV/0!</v>
      </c>
    </row>
    <row r="100" spans="1:7" ht="16.5" thickBot="1" x14ac:dyDescent="0.3">
      <c r="A100" s="35"/>
      <c r="B100" s="35"/>
      <c r="C100" s="47"/>
      <c r="D100" s="5" t="s">
        <v>55</v>
      </c>
      <c r="E100" s="72">
        <v>1250</v>
      </c>
      <c r="F100" s="23">
        <v>225000</v>
      </c>
      <c r="G100" s="54">
        <f t="shared" si="1"/>
        <v>180</v>
      </c>
    </row>
    <row r="101" spans="1:7" ht="16.5" thickBot="1" x14ac:dyDescent="0.3">
      <c r="A101" s="35"/>
      <c r="B101" s="35"/>
      <c r="C101" s="47"/>
      <c r="D101" s="5" t="s">
        <v>56</v>
      </c>
      <c r="E101" s="72"/>
      <c r="F101" s="23"/>
      <c r="G101" s="54" t="e">
        <f t="shared" si="1"/>
        <v>#DIV/0!</v>
      </c>
    </row>
    <row r="102" spans="1:7" ht="16.5" thickBot="1" x14ac:dyDescent="0.3">
      <c r="A102" s="35"/>
      <c r="B102" s="35"/>
      <c r="C102" s="34"/>
      <c r="D102" s="5" t="s">
        <v>57</v>
      </c>
      <c r="E102" s="72">
        <v>50</v>
      </c>
      <c r="F102" s="23">
        <v>24</v>
      </c>
      <c r="G102" s="54">
        <f t="shared" si="1"/>
        <v>0.48</v>
      </c>
    </row>
    <row r="103" spans="1:7" ht="16.5" thickBot="1" x14ac:dyDescent="0.3">
      <c r="A103" s="35"/>
      <c r="B103" s="35"/>
      <c r="C103" s="34"/>
      <c r="D103" s="5" t="s">
        <v>58</v>
      </c>
      <c r="E103" s="72">
        <v>50</v>
      </c>
      <c r="F103" s="23">
        <v>110.5</v>
      </c>
      <c r="G103" s="54">
        <f t="shared" si="1"/>
        <v>2.21</v>
      </c>
    </row>
    <row r="104" spans="1:7" ht="16.5" thickBot="1" x14ac:dyDescent="0.3">
      <c r="A104" s="35"/>
      <c r="B104" s="35"/>
      <c r="C104" s="34"/>
      <c r="D104" s="5" t="s">
        <v>59</v>
      </c>
      <c r="E104" s="72">
        <v>50</v>
      </c>
      <c r="F104" s="23">
        <v>160</v>
      </c>
      <c r="G104" s="54">
        <f t="shared" si="1"/>
        <v>3.2</v>
      </c>
    </row>
    <row r="105" spans="1:7" ht="16.5" thickBot="1" x14ac:dyDescent="0.3">
      <c r="A105" s="35"/>
      <c r="B105" s="35"/>
      <c r="C105" s="34"/>
      <c r="D105" s="5" t="s">
        <v>60</v>
      </c>
      <c r="E105" s="72">
        <v>50</v>
      </c>
      <c r="F105" s="23">
        <v>130</v>
      </c>
      <c r="G105" s="54">
        <f t="shared" si="1"/>
        <v>2.6</v>
      </c>
    </row>
    <row r="106" spans="1:7" ht="16.5" thickBot="1" x14ac:dyDescent="0.3">
      <c r="A106" s="35"/>
      <c r="B106" s="35"/>
      <c r="C106" s="34"/>
      <c r="D106" s="5" t="s">
        <v>61</v>
      </c>
      <c r="E106" s="72">
        <v>50</v>
      </c>
      <c r="F106" s="23">
        <v>187.5</v>
      </c>
      <c r="G106" s="54">
        <f t="shared" si="1"/>
        <v>3.75</v>
      </c>
    </row>
    <row r="107" spans="1:7" ht="16.5" thickBot="1" x14ac:dyDescent="0.3">
      <c r="A107" s="35"/>
      <c r="B107" s="35"/>
      <c r="C107" s="34"/>
      <c r="D107" s="5" t="s">
        <v>62</v>
      </c>
      <c r="E107" s="72">
        <v>50</v>
      </c>
      <c r="F107" s="23">
        <v>240</v>
      </c>
      <c r="G107" s="54">
        <f t="shared" si="1"/>
        <v>4.8</v>
      </c>
    </row>
    <row r="108" spans="1:7" ht="16.5" thickBot="1" x14ac:dyDescent="0.3">
      <c r="A108" s="35"/>
      <c r="B108" s="35"/>
      <c r="C108" s="34"/>
      <c r="D108" s="5" t="s">
        <v>63</v>
      </c>
      <c r="E108" s="72">
        <v>50</v>
      </c>
      <c r="F108" s="23">
        <v>280</v>
      </c>
      <c r="G108" s="54">
        <f t="shared" si="1"/>
        <v>5.6</v>
      </c>
    </row>
    <row r="109" spans="1:7" ht="16.5" thickBot="1" x14ac:dyDescent="0.3">
      <c r="A109" s="36"/>
      <c r="B109" s="36"/>
      <c r="C109" s="37"/>
      <c r="D109" s="9" t="s">
        <v>64</v>
      </c>
      <c r="E109" s="73">
        <v>50</v>
      </c>
      <c r="F109" s="24">
        <v>290</v>
      </c>
      <c r="G109" s="54">
        <f t="shared" si="1"/>
        <v>5.8</v>
      </c>
    </row>
    <row r="110" spans="1:7" ht="16.5" thickBot="1" x14ac:dyDescent="0.3">
      <c r="A110" s="35"/>
      <c r="B110" s="35"/>
      <c r="C110" s="34"/>
      <c r="D110" s="5" t="s">
        <v>371</v>
      </c>
      <c r="E110" s="72"/>
      <c r="F110" s="23">
        <f ca="1">SUM(G102:G110)</f>
        <v>68.44</v>
      </c>
      <c r="G110" s="54" t="e">
        <f t="shared" ca="1" si="1"/>
        <v>#DIV/0!</v>
      </c>
    </row>
    <row r="111" spans="1:7" ht="48" thickBot="1" x14ac:dyDescent="0.3">
      <c r="A111" s="39">
        <v>46</v>
      </c>
      <c r="B111" s="39">
        <v>1</v>
      </c>
      <c r="C111" s="31" t="s">
        <v>65</v>
      </c>
      <c r="D111" s="17" t="s">
        <v>66</v>
      </c>
      <c r="E111" s="78">
        <v>720</v>
      </c>
      <c r="F111" s="62">
        <v>41040</v>
      </c>
      <c r="G111" s="54">
        <f t="shared" si="1"/>
        <v>57</v>
      </c>
    </row>
    <row r="112" spans="1:7" ht="16.5" thickBot="1" x14ac:dyDescent="0.3">
      <c r="A112" s="35"/>
      <c r="B112" s="35"/>
      <c r="C112" s="47"/>
      <c r="D112" s="5" t="s">
        <v>56</v>
      </c>
      <c r="E112" s="72"/>
      <c r="F112" s="23"/>
      <c r="G112" s="54" t="e">
        <f t="shared" si="1"/>
        <v>#DIV/0!</v>
      </c>
    </row>
    <row r="113" spans="1:7" ht="16.5" thickBot="1" x14ac:dyDescent="0.3">
      <c r="A113" s="35"/>
      <c r="B113" s="35"/>
      <c r="C113" s="47" t="s">
        <v>44</v>
      </c>
      <c r="D113" s="5" t="s">
        <v>67</v>
      </c>
      <c r="E113" s="72"/>
      <c r="F113" s="23"/>
      <c r="G113" s="54" t="e">
        <f t="shared" si="1"/>
        <v>#DIV/0!</v>
      </c>
    </row>
    <row r="114" spans="1:7" ht="16.5" thickBot="1" x14ac:dyDescent="0.3">
      <c r="A114" s="35"/>
      <c r="B114" s="35"/>
      <c r="C114" s="47"/>
      <c r="D114" s="5" t="s">
        <v>68</v>
      </c>
      <c r="E114" s="72"/>
      <c r="F114" s="23"/>
      <c r="G114" s="54" t="e">
        <f t="shared" si="1"/>
        <v>#DIV/0!</v>
      </c>
    </row>
    <row r="115" spans="1:7" ht="16.5" thickBot="1" x14ac:dyDescent="0.3">
      <c r="A115" s="35"/>
      <c r="B115" s="35"/>
      <c r="C115" s="47"/>
      <c r="D115" s="5" t="s">
        <v>69</v>
      </c>
      <c r="E115" s="72"/>
      <c r="F115" s="23"/>
      <c r="G115" s="54" t="e">
        <f t="shared" si="1"/>
        <v>#DIV/0!</v>
      </c>
    </row>
    <row r="116" spans="1:7" ht="16.5" thickBot="1" x14ac:dyDescent="0.3">
      <c r="A116" s="35"/>
      <c r="B116" s="35"/>
      <c r="C116" s="47"/>
      <c r="D116" s="5" t="s">
        <v>70</v>
      </c>
      <c r="E116" s="72"/>
      <c r="F116" s="23"/>
      <c r="G116" s="54" t="e">
        <f t="shared" si="1"/>
        <v>#DIV/0!</v>
      </c>
    </row>
    <row r="117" spans="1:7" ht="16.5" thickBot="1" x14ac:dyDescent="0.3">
      <c r="A117" s="36"/>
      <c r="B117" s="36"/>
      <c r="C117" s="49"/>
      <c r="D117" s="9" t="s">
        <v>71</v>
      </c>
      <c r="E117" s="73"/>
      <c r="F117" s="24"/>
      <c r="G117" s="54" t="e">
        <f t="shared" si="1"/>
        <v>#DIV/0!</v>
      </c>
    </row>
    <row r="118" spans="1:7" ht="48" thickBot="1" x14ac:dyDescent="0.3">
      <c r="A118" s="33">
        <v>47</v>
      </c>
      <c r="B118" s="33">
        <v>1</v>
      </c>
      <c r="C118" s="47" t="s">
        <v>350</v>
      </c>
      <c r="D118" s="6" t="s">
        <v>72</v>
      </c>
      <c r="E118" s="74">
        <v>200</v>
      </c>
      <c r="F118" s="18">
        <v>23000</v>
      </c>
      <c r="G118" s="54">
        <f t="shared" si="1"/>
        <v>115</v>
      </c>
    </row>
    <row r="119" spans="1:7" ht="16.5" thickBot="1" x14ac:dyDescent="0.3">
      <c r="A119" s="35"/>
      <c r="B119" s="35"/>
      <c r="C119" s="34"/>
      <c r="D119" s="7"/>
      <c r="E119" s="72"/>
      <c r="F119" s="18"/>
      <c r="G119" s="54" t="e">
        <f t="shared" si="1"/>
        <v>#DIV/0!</v>
      </c>
    </row>
    <row r="120" spans="1:7" ht="16.5" thickBot="1" x14ac:dyDescent="0.3">
      <c r="A120" s="35"/>
      <c r="B120" s="35"/>
      <c r="C120" s="34"/>
      <c r="D120" s="7"/>
      <c r="E120" s="72"/>
      <c r="F120" s="18"/>
      <c r="G120" s="54" t="e">
        <f t="shared" si="1"/>
        <v>#DIV/0!</v>
      </c>
    </row>
    <row r="121" spans="1:7" ht="16.5" thickBot="1" x14ac:dyDescent="0.3">
      <c r="A121" s="35"/>
      <c r="B121" s="35"/>
      <c r="C121" s="34"/>
      <c r="D121" s="7"/>
      <c r="E121" s="72"/>
      <c r="F121" s="18"/>
      <c r="G121" s="54" t="e">
        <f t="shared" si="1"/>
        <v>#DIV/0!</v>
      </c>
    </row>
    <row r="122" spans="1:7" ht="16.5" thickBot="1" x14ac:dyDescent="0.3">
      <c r="A122" s="35"/>
      <c r="B122" s="35"/>
      <c r="C122" s="34"/>
      <c r="D122" s="7"/>
      <c r="E122" s="72"/>
      <c r="F122" s="18"/>
      <c r="G122" s="54" t="e">
        <f t="shared" si="1"/>
        <v>#DIV/0!</v>
      </c>
    </row>
    <row r="123" spans="1:7" ht="16.5" thickBot="1" x14ac:dyDescent="0.3">
      <c r="A123" s="35"/>
      <c r="B123" s="35"/>
      <c r="C123" s="34"/>
      <c r="D123" s="7"/>
      <c r="E123" s="72"/>
      <c r="F123" s="18"/>
      <c r="G123" s="54" t="e">
        <f t="shared" si="1"/>
        <v>#DIV/0!</v>
      </c>
    </row>
    <row r="124" spans="1:7" ht="16.5" thickBot="1" x14ac:dyDescent="0.3">
      <c r="A124" s="35"/>
      <c r="B124" s="35"/>
      <c r="C124" s="34"/>
      <c r="D124" s="7"/>
      <c r="E124" s="72"/>
      <c r="F124" s="18"/>
      <c r="G124" s="54" t="e">
        <f t="shared" si="1"/>
        <v>#DIV/0!</v>
      </c>
    </row>
    <row r="125" spans="1:7" ht="16.5" thickBot="1" x14ac:dyDescent="0.3">
      <c r="A125" s="35"/>
      <c r="B125" s="35"/>
      <c r="C125" s="34"/>
      <c r="D125" s="7"/>
      <c r="E125" s="72"/>
      <c r="F125" s="18"/>
      <c r="G125" s="54" t="e">
        <f t="shared" si="1"/>
        <v>#DIV/0!</v>
      </c>
    </row>
    <row r="126" spans="1:7" ht="16.5" thickBot="1" x14ac:dyDescent="0.3">
      <c r="A126" s="35"/>
      <c r="B126" s="35"/>
      <c r="C126" s="34"/>
      <c r="D126" s="7"/>
      <c r="E126" s="72"/>
      <c r="F126" s="18"/>
      <c r="G126" s="54" t="e">
        <f t="shared" si="1"/>
        <v>#DIV/0!</v>
      </c>
    </row>
    <row r="127" spans="1:7" ht="16.5" thickBot="1" x14ac:dyDescent="0.3">
      <c r="A127" s="35"/>
      <c r="B127" s="35"/>
      <c r="C127" s="34"/>
      <c r="D127" s="7"/>
      <c r="E127" s="72"/>
      <c r="F127" s="18"/>
      <c r="G127" s="54" t="e">
        <f t="shared" si="1"/>
        <v>#DIV/0!</v>
      </c>
    </row>
    <row r="128" spans="1:7" ht="16.5" thickBot="1" x14ac:dyDescent="0.3">
      <c r="A128" s="35"/>
      <c r="B128" s="35"/>
      <c r="C128" s="34"/>
      <c r="D128" s="7"/>
      <c r="E128" s="72"/>
      <c r="F128" s="18"/>
      <c r="G128" s="54" t="e">
        <f t="shared" si="1"/>
        <v>#DIV/0!</v>
      </c>
    </row>
    <row r="129" spans="1:7" ht="16.5" thickBot="1" x14ac:dyDescent="0.3">
      <c r="A129" s="35"/>
      <c r="B129" s="35"/>
      <c r="C129" s="34"/>
      <c r="D129" s="7"/>
      <c r="E129" s="72"/>
      <c r="F129" s="18"/>
      <c r="G129" s="54" t="e">
        <f t="shared" si="1"/>
        <v>#DIV/0!</v>
      </c>
    </row>
    <row r="130" spans="1:7" ht="16.5" thickBot="1" x14ac:dyDescent="0.3">
      <c r="A130" s="35"/>
      <c r="B130" s="35"/>
      <c r="C130" s="34"/>
      <c r="D130" s="7"/>
      <c r="E130" s="72"/>
      <c r="F130" s="18"/>
      <c r="G130" s="54" t="e">
        <f t="shared" si="1"/>
        <v>#DIV/0!</v>
      </c>
    </row>
    <row r="131" spans="1:7" ht="16.5" thickBot="1" x14ac:dyDescent="0.3">
      <c r="A131" s="35"/>
      <c r="B131" s="35"/>
      <c r="C131" s="34"/>
      <c r="D131" s="7"/>
      <c r="E131" s="72"/>
      <c r="F131" s="18"/>
      <c r="G131" s="54" t="e">
        <f t="shared" si="1"/>
        <v>#DIV/0!</v>
      </c>
    </row>
    <row r="132" spans="1:7" ht="16.5" thickBot="1" x14ac:dyDescent="0.3">
      <c r="A132" s="35"/>
      <c r="B132" s="35"/>
      <c r="C132" s="34"/>
      <c r="D132" s="7"/>
      <c r="E132" s="72"/>
      <c r="F132" s="18"/>
      <c r="G132" s="54" t="e">
        <f t="shared" si="1"/>
        <v>#DIV/0!</v>
      </c>
    </row>
    <row r="133" spans="1:7" ht="16.5" thickBot="1" x14ac:dyDescent="0.3">
      <c r="A133" s="35"/>
      <c r="B133" s="35"/>
      <c r="C133" s="34"/>
      <c r="D133" s="7"/>
      <c r="E133" s="72"/>
      <c r="F133" s="18"/>
      <c r="G133" s="54" t="e">
        <f t="shared" si="1"/>
        <v>#DIV/0!</v>
      </c>
    </row>
    <row r="134" spans="1:7" ht="16.5" thickBot="1" x14ac:dyDescent="0.3">
      <c r="A134" s="35"/>
      <c r="B134" s="35"/>
      <c r="C134" s="34"/>
      <c r="D134" s="7"/>
      <c r="E134" s="72"/>
      <c r="F134" s="18"/>
      <c r="G134" s="54" t="e">
        <f t="shared" si="1"/>
        <v>#DIV/0!</v>
      </c>
    </row>
    <row r="135" spans="1:7" ht="16.5" thickBot="1" x14ac:dyDescent="0.3">
      <c r="A135" s="35"/>
      <c r="B135" s="35"/>
      <c r="C135" s="34"/>
      <c r="D135" s="7"/>
      <c r="E135" s="72"/>
      <c r="F135" s="18"/>
      <c r="G135" s="54" t="e">
        <f t="shared" ref="G135:G198" si="2">(F135/E135)</f>
        <v>#DIV/0!</v>
      </c>
    </row>
    <row r="136" spans="1:7" ht="16.5" thickBot="1" x14ac:dyDescent="0.3">
      <c r="A136" s="35"/>
      <c r="B136" s="35"/>
      <c r="C136" s="34"/>
      <c r="D136" s="7"/>
      <c r="E136" s="72"/>
      <c r="F136" s="18"/>
      <c r="G136" s="54" t="e">
        <f t="shared" si="2"/>
        <v>#DIV/0!</v>
      </c>
    </row>
    <row r="137" spans="1:7" ht="16.5" thickBot="1" x14ac:dyDescent="0.3">
      <c r="A137" s="35"/>
      <c r="B137" s="35"/>
      <c r="C137" s="34"/>
      <c r="D137" s="7"/>
      <c r="E137" s="72"/>
      <c r="F137" s="18"/>
      <c r="G137" s="54" t="e">
        <f t="shared" si="2"/>
        <v>#DIV/0!</v>
      </c>
    </row>
    <row r="138" spans="1:7" ht="16.5" thickBot="1" x14ac:dyDescent="0.3">
      <c r="A138" s="35"/>
      <c r="B138" s="35"/>
      <c r="C138" s="34"/>
      <c r="D138" s="7"/>
      <c r="E138" s="72"/>
      <c r="F138" s="18"/>
      <c r="G138" s="54" t="e">
        <f t="shared" si="2"/>
        <v>#DIV/0!</v>
      </c>
    </row>
    <row r="139" spans="1:7" ht="16.5" thickBot="1" x14ac:dyDescent="0.3">
      <c r="A139" s="35"/>
      <c r="B139" s="35"/>
      <c r="C139" s="34"/>
      <c r="D139" s="7"/>
      <c r="E139" s="72"/>
      <c r="F139" s="18"/>
      <c r="G139" s="54" t="e">
        <f t="shared" si="2"/>
        <v>#DIV/0!</v>
      </c>
    </row>
    <row r="140" spans="1:7" ht="16.5" thickBot="1" x14ac:dyDescent="0.3">
      <c r="A140" s="35"/>
      <c r="B140" s="35"/>
      <c r="C140" s="34"/>
      <c r="D140" s="7"/>
      <c r="E140" s="72"/>
      <c r="F140" s="18"/>
      <c r="G140" s="54" t="e">
        <f t="shared" si="2"/>
        <v>#DIV/0!</v>
      </c>
    </row>
    <row r="141" spans="1:7" ht="16.5" thickBot="1" x14ac:dyDescent="0.3">
      <c r="A141" s="35"/>
      <c r="B141" s="35"/>
      <c r="C141" s="34"/>
      <c r="D141" s="7"/>
      <c r="E141" s="72"/>
      <c r="F141" s="18"/>
      <c r="G141" s="54" t="e">
        <f t="shared" si="2"/>
        <v>#DIV/0!</v>
      </c>
    </row>
    <row r="142" spans="1:7" ht="16.5" thickBot="1" x14ac:dyDescent="0.3">
      <c r="A142" s="36"/>
      <c r="B142" s="36"/>
      <c r="C142" s="37"/>
      <c r="D142" s="8"/>
      <c r="E142" s="73"/>
      <c r="F142" s="19"/>
      <c r="G142" s="54" t="e">
        <f t="shared" si="2"/>
        <v>#DIV/0!</v>
      </c>
    </row>
    <row r="143" spans="1:7" ht="63.75" thickBot="1" x14ac:dyDescent="0.3">
      <c r="A143" s="33">
        <v>48</v>
      </c>
      <c r="B143" s="33">
        <v>1</v>
      </c>
      <c r="C143" s="31" t="s">
        <v>349</v>
      </c>
      <c r="D143" s="6" t="s">
        <v>73</v>
      </c>
      <c r="E143" s="74">
        <v>970</v>
      </c>
      <c r="F143" s="62">
        <v>237650</v>
      </c>
      <c r="G143" s="54">
        <f t="shared" si="2"/>
        <v>245</v>
      </c>
    </row>
    <row r="144" spans="1:7" ht="79.5" thickBot="1" x14ac:dyDescent="0.3">
      <c r="A144" s="33">
        <v>49</v>
      </c>
      <c r="B144" s="33">
        <v>1</v>
      </c>
      <c r="C144" s="47" t="s">
        <v>351</v>
      </c>
      <c r="D144" s="6" t="s">
        <v>74</v>
      </c>
      <c r="E144" s="74">
        <v>500</v>
      </c>
      <c r="F144" s="18">
        <v>60000</v>
      </c>
      <c r="G144" s="54">
        <f t="shared" si="2"/>
        <v>120</v>
      </c>
    </row>
    <row r="145" spans="1:7" ht="16.5" thickBot="1" x14ac:dyDescent="0.3">
      <c r="A145" s="35"/>
      <c r="B145" s="35"/>
      <c r="C145" s="47"/>
      <c r="D145" s="7"/>
      <c r="E145" s="72"/>
      <c r="F145" s="18"/>
      <c r="G145" s="54" t="e">
        <f t="shared" si="2"/>
        <v>#DIV/0!</v>
      </c>
    </row>
    <row r="146" spans="1:7" ht="48" thickBot="1" x14ac:dyDescent="0.3">
      <c r="A146" s="33">
        <v>50</v>
      </c>
      <c r="B146" s="33">
        <v>1</v>
      </c>
      <c r="C146" s="28" t="s">
        <v>75</v>
      </c>
      <c r="D146" s="10" t="s">
        <v>76</v>
      </c>
      <c r="E146" s="74">
        <v>800</v>
      </c>
      <c r="F146" s="22">
        <v>116000</v>
      </c>
      <c r="G146" s="54">
        <f t="shared" si="2"/>
        <v>145</v>
      </c>
    </row>
    <row r="147" spans="1:7" ht="16.5" thickBot="1" x14ac:dyDescent="0.3">
      <c r="A147" s="35"/>
      <c r="B147" s="35"/>
      <c r="C147" s="29"/>
      <c r="D147" s="11" t="s">
        <v>77</v>
      </c>
      <c r="E147" s="72"/>
      <c r="F147" s="23"/>
      <c r="G147" s="54" t="e">
        <f t="shared" si="2"/>
        <v>#DIV/0!</v>
      </c>
    </row>
    <row r="148" spans="1:7" ht="16.5" thickBot="1" x14ac:dyDescent="0.3">
      <c r="A148" s="35"/>
      <c r="B148" s="35"/>
      <c r="C148" s="29" t="s">
        <v>44</v>
      </c>
      <c r="D148" s="11" t="s">
        <v>78</v>
      </c>
      <c r="E148" s="72"/>
      <c r="F148" s="23"/>
      <c r="G148" s="54" t="e">
        <f t="shared" si="2"/>
        <v>#DIV/0!</v>
      </c>
    </row>
    <row r="149" spans="1:7" ht="16.5" thickBot="1" x14ac:dyDescent="0.3">
      <c r="A149" s="35"/>
      <c r="B149" s="35"/>
      <c r="C149" s="29"/>
      <c r="D149" s="11" t="s">
        <v>79</v>
      </c>
      <c r="E149" s="72"/>
      <c r="F149" s="23"/>
      <c r="G149" s="54" t="e">
        <f t="shared" si="2"/>
        <v>#DIV/0!</v>
      </c>
    </row>
    <row r="150" spans="1:7" ht="16.5" thickBot="1" x14ac:dyDescent="0.3">
      <c r="A150" s="35"/>
      <c r="B150" s="35"/>
      <c r="C150" s="29"/>
      <c r="D150" s="11" t="s">
        <v>80</v>
      </c>
      <c r="E150" s="72"/>
      <c r="F150" s="23"/>
      <c r="G150" s="54" t="e">
        <f t="shared" si="2"/>
        <v>#DIV/0!</v>
      </c>
    </row>
    <row r="151" spans="1:7" ht="16.5" thickBot="1" x14ac:dyDescent="0.3">
      <c r="A151" s="35"/>
      <c r="B151" s="35"/>
      <c r="C151" s="29"/>
      <c r="D151" s="11" t="s">
        <v>81</v>
      </c>
      <c r="E151" s="72"/>
      <c r="F151" s="23"/>
      <c r="G151" s="54" t="e">
        <f t="shared" si="2"/>
        <v>#DIV/0!</v>
      </c>
    </row>
    <row r="152" spans="1:7" ht="16.5" thickBot="1" x14ac:dyDescent="0.3">
      <c r="A152" s="36"/>
      <c r="B152" s="36"/>
      <c r="C152" s="42"/>
      <c r="D152" s="12" t="s">
        <v>82</v>
      </c>
      <c r="E152" s="73"/>
      <c r="F152" s="24"/>
      <c r="G152" s="54" t="e">
        <f t="shared" si="2"/>
        <v>#DIV/0!</v>
      </c>
    </row>
    <row r="153" spans="1:7" ht="63.75" thickBot="1" x14ac:dyDescent="0.3">
      <c r="A153" s="35">
        <v>51</v>
      </c>
      <c r="B153" s="35">
        <v>1</v>
      </c>
      <c r="C153" s="47" t="s">
        <v>353</v>
      </c>
      <c r="D153" s="7" t="s">
        <v>83</v>
      </c>
      <c r="E153" s="72">
        <v>780</v>
      </c>
      <c r="F153" s="18">
        <v>191100</v>
      </c>
      <c r="G153" s="54">
        <f t="shared" si="2"/>
        <v>245</v>
      </c>
    </row>
    <row r="154" spans="1:7" ht="48" thickBot="1" x14ac:dyDescent="0.3">
      <c r="A154" s="33">
        <v>53</v>
      </c>
      <c r="B154" s="33">
        <v>1</v>
      </c>
      <c r="C154" s="28" t="s">
        <v>354</v>
      </c>
      <c r="D154" s="6" t="s">
        <v>84</v>
      </c>
      <c r="E154" s="74">
        <v>900</v>
      </c>
      <c r="F154" s="22">
        <v>34200</v>
      </c>
      <c r="G154" s="54">
        <f t="shared" si="2"/>
        <v>38</v>
      </c>
    </row>
    <row r="155" spans="1:7" ht="48" thickBot="1" x14ac:dyDescent="0.3">
      <c r="A155" s="39">
        <v>54</v>
      </c>
      <c r="B155" s="39">
        <v>1</v>
      </c>
      <c r="C155" s="31" t="s">
        <v>352</v>
      </c>
      <c r="D155" s="17" t="s">
        <v>85</v>
      </c>
      <c r="E155" s="78">
        <v>2100</v>
      </c>
      <c r="F155" s="62">
        <v>23100</v>
      </c>
      <c r="G155" s="54">
        <f t="shared" si="2"/>
        <v>11</v>
      </c>
    </row>
    <row r="156" spans="1:7" ht="32.25" thickBot="1" x14ac:dyDescent="0.3">
      <c r="A156" s="39"/>
      <c r="B156" s="39"/>
      <c r="C156" s="31"/>
      <c r="D156" s="17" t="s">
        <v>86</v>
      </c>
      <c r="E156" s="78"/>
      <c r="F156" s="62"/>
      <c r="G156" s="54" t="e">
        <f t="shared" si="2"/>
        <v>#DIV/0!</v>
      </c>
    </row>
    <row r="157" spans="1:7" ht="79.5" thickBot="1" x14ac:dyDescent="0.3">
      <c r="A157" s="39">
        <v>55</v>
      </c>
      <c r="B157" s="39">
        <v>1</v>
      </c>
      <c r="C157" s="31" t="s">
        <v>355</v>
      </c>
      <c r="D157" s="17" t="s">
        <v>87</v>
      </c>
      <c r="E157" s="78">
        <v>15550</v>
      </c>
      <c r="F157" s="62">
        <v>139950</v>
      </c>
      <c r="G157" s="54">
        <f t="shared" si="2"/>
        <v>9</v>
      </c>
    </row>
    <row r="158" spans="1:7" ht="48" thickBot="1" x14ac:dyDescent="0.3">
      <c r="A158" s="35">
        <v>56</v>
      </c>
      <c r="B158" s="35">
        <v>1</v>
      </c>
      <c r="C158" s="47" t="s">
        <v>88</v>
      </c>
      <c r="D158" s="5" t="s">
        <v>90</v>
      </c>
      <c r="E158" s="64">
        <v>4600</v>
      </c>
      <c r="F158" s="21">
        <v>271400</v>
      </c>
      <c r="G158" s="54">
        <f t="shared" si="2"/>
        <v>59</v>
      </c>
    </row>
    <row r="159" spans="1:7" ht="16.5" thickBot="1" x14ac:dyDescent="0.3">
      <c r="A159" s="35"/>
      <c r="B159" s="35"/>
      <c r="C159" s="47"/>
      <c r="D159" s="5" t="s">
        <v>91</v>
      </c>
      <c r="E159" s="64"/>
      <c r="F159" s="55"/>
      <c r="G159" s="54" t="e">
        <f t="shared" si="2"/>
        <v>#DIV/0!</v>
      </c>
    </row>
    <row r="160" spans="1:7" ht="32.25" thickBot="1" x14ac:dyDescent="0.3">
      <c r="A160" s="35"/>
      <c r="B160" s="35"/>
      <c r="C160" s="47" t="s">
        <v>89</v>
      </c>
      <c r="D160" s="5" t="s">
        <v>92</v>
      </c>
      <c r="E160" s="65"/>
      <c r="F160" s="56"/>
      <c r="G160" s="54" t="e">
        <f t="shared" si="2"/>
        <v>#DIV/0!</v>
      </c>
    </row>
    <row r="161" spans="1:7" ht="48" thickBot="1" x14ac:dyDescent="0.3">
      <c r="A161" s="33"/>
      <c r="B161" s="33">
        <v>2</v>
      </c>
      <c r="C161" s="47" t="s">
        <v>88</v>
      </c>
      <c r="D161" s="5" t="s">
        <v>90</v>
      </c>
      <c r="E161" s="63">
        <v>505.5</v>
      </c>
      <c r="F161" s="54">
        <v>98.5</v>
      </c>
      <c r="G161" s="54">
        <f t="shared" si="2"/>
        <v>0.19485657764589515</v>
      </c>
    </row>
    <row r="162" spans="1:7" ht="16.5" thickBot="1" x14ac:dyDescent="0.3">
      <c r="A162" s="35"/>
      <c r="B162" s="35"/>
      <c r="C162" s="47"/>
      <c r="D162" s="5" t="s">
        <v>91</v>
      </c>
      <c r="E162" s="64"/>
      <c r="F162" s="23"/>
      <c r="G162" s="54" t="e">
        <f t="shared" si="2"/>
        <v>#DIV/0!</v>
      </c>
    </row>
    <row r="163" spans="1:7" ht="32.25" thickBot="1" x14ac:dyDescent="0.3">
      <c r="A163" s="36"/>
      <c r="B163" s="36"/>
      <c r="C163" s="49" t="s">
        <v>89</v>
      </c>
      <c r="D163" s="9" t="s">
        <v>93</v>
      </c>
      <c r="E163" s="65"/>
      <c r="F163" s="24"/>
      <c r="G163" s="54" t="e">
        <f t="shared" si="2"/>
        <v>#DIV/0!</v>
      </c>
    </row>
    <row r="164" spans="1:7" ht="16.5" thickBot="1" x14ac:dyDescent="0.3">
      <c r="A164" s="36"/>
      <c r="B164" s="46"/>
      <c r="C164" s="49"/>
      <c r="D164" s="13" t="s">
        <v>94</v>
      </c>
      <c r="E164" s="68"/>
      <c r="F164" s="62" t="e">
        <f>SUM(G158:G163)</f>
        <v>#DIV/0!</v>
      </c>
      <c r="G164" s="54" t="e">
        <f t="shared" si="2"/>
        <v>#DIV/0!</v>
      </c>
    </row>
    <row r="165" spans="1:7" ht="48" thickBot="1" x14ac:dyDescent="0.3">
      <c r="A165" s="33">
        <v>57</v>
      </c>
      <c r="B165" s="33">
        <v>1</v>
      </c>
      <c r="C165" s="47" t="s">
        <v>88</v>
      </c>
      <c r="D165" s="5" t="s">
        <v>95</v>
      </c>
      <c r="E165" s="63">
        <v>1150</v>
      </c>
      <c r="F165" s="22">
        <v>69000</v>
      </c>
      <c r="G165" s="54">
        <f t="shared" si="2"/>
        <v>60</v>
      </c>
    </row>
    <row r="166" spans="1:7" ht="16.5" thickBot="1" x14ac:dyDescent="0.3">
      <c r="A166" s="35"/>
      <c r="B166" s="35"/>
      <c r="C166" s="47"/>
      <c r="D166" s="5" t="s">
        <v>96</v>
      </c>
      <c r="E166" s="64"/>
      <c r="F166" s="23"/>
      <c r="G166" s="54" t="e">
        <f t="shared" si="2"/>
        <v>#DIV/0!</v>
      </c>
    </row>
    <row r="167" spans="1:7" ht="16.5" thickBot="1" x14ac:dyDescent="0.3">
      <c r="A167" s="36"/>
      <c r="B167" s="36"/>
      <c r="C167" s="49" t="s">
        <v>89</v>
      </c>
      <c r="D167" s="3"/>
      <c r="E167" s="65"/>
      <c r="F167" s="24"/>
      <c r="G167" s="54" t="e">
        <f t="shared" si="2"/>
        <v>#DIV/0!</v>
      </c>
    </row>
    <row r="168" spans="1:7" ht="32.25" thickBot="1" x14ac:dyDescent="0.3">
      <c r="A168" s="33">
        <v>60</v>
      </c>
      <c r="B168" s="33">
        <v>1</v>
      </c>
      <c r="C168" s="47" t="s">
        <v>98</v>
      </c>
      <c r="D168" s="5" t="s">
        <v>100</v>
      </c>
      <c r="E168" s="63">
        <v>59500</v>
      </c>
      <c r="F168" s="22">
        <v>773500</v>
      </c>
      <c r="G168" s="54">
        <f t="shared" si="2"/>
        <v>13</v>
      </c>
    </row>
    <row r="169" spans="1:7" ht="16.5" thickBot="1" x14ac:dyDescent="0.3">
      <c r="A169" s="35"/>
      <c r="B169" s="35"/>
      <c r="C169" s="47"/>
      <c r="D169" s="5" t="s">
        <v>101</v>
      </c>
      <c r="E169" s="64"/>
      <c r="F169" s="23"/>
      <c r="G169" s="54" t="e">
        <f t="shared" si="2"/>
        <v>#DIV/0!</v>
      </c>
    </row>
    <row r="170" spans="1:7" ht="16.5" thickBot="1" x14ac:dyDescent="0.3">
      <c r="A170" s="35"/>
      <c r="B170" s="35"/>
      <c r="C170" s="47" t="s">
        <v>99</v>
      </c>
      <c r="D170" s="5" t="s">
        <v>102</v>
      </c>
      <c r="E170" s="64"/>
      <c r="F170" s="23"/>
      <c r="G170" s="54" t="e">
        <f t="shared" si="2"/>
        <v>#DIV/0!</v>
      </c>
    </row>
    <row r="171" spans="1:7" ht="16.5" thickBot="1" x14ac:dyDescent="0.3">
      <c r="A171" s="35"/>
      <c r="B171" s="35"/>
      <c r="C171" s="47"/>
      <c r="D171" s="5" t="s">
        <v>103</v>
      </c>
      <c r="E171" s="64"/>
      <c r="F171" s="23"/>
      <c r="G171" s="54" t="e">
        <f t="shared" si="2"/>
        <v>#DIV/0!</v>
      </c>
    </row>
    <row r="172" spans="1:7" ht="16.5" thickBot="1" x14ac:dyDescent="0.3">
      <c r="A172" s="36"/>
      <c r="B172" s="36"/>
      <c r="C172" s="49"/>
      <c r="D172" s="9" t="s">
        <v>104</v>
      </c>
      <c r="E172" s="65"/>
      <c r="F172" s="24"/>
      <c r="G172" s="54" t="e">
        <f t="shared" si="2"/>
        <v>#DIV/0!</v>
      </c>
    </row>
    <row r="173" spans="1:7" ht="79.5" thickBot="1" x14ac:dyDescent="0.3">
      <c r="A173" s="33">
        <v>61</v>
      </c>
      <c r="B173" s="33">
        <v>1</v>
      </c>
      <c r="C173" s="47" t="s">
        <v>105</v>
      </c>
      <c r="D173" s="6" t="s">
        <v>107</v>
      </c>
      <c r="E173" s="63">
        <v>820</v>
      </c>
      <c r="F173" s="22">
        <v>45100</v>
      </c>
      <c r="G173" s="54">
        <f t="shared" si="2"/>
        <v>55</v>
      </c>
    </row>
    <row r="174" spans="1:7" ht="16.5" thickBot="1" x14ac:dyDescent="0.3">
      <c r="A174" s="35"/>
      <c r="B174" s="35"/>
      <c r="C174" s="47"/>
      <c r="D174" s="7"/>
      <c r="E174" s="64"/>
      <c r="F174" s="23"/>
      <c r="G174" s="54" t="e">
        <f t="shared" si="2"/>
        <v>#DIV/0!</v>
      </c>
    </row>
    <row r="175" spans="1:7" ht="16.5" thickBot="1" x14ac:dyDescent="0.3">
      <c r="A175" s="36"/>
      <c r="B175" s="36"/>
      <c r="C175" s="49" t="s">
        <v>106</v>
      </c>
      <c r="D175" s="8"/>
      <c r="E175" s="65"/>
      <c r="F175" s="24"/>
      <c r="G175" s="54" t="e">
        <f t="shared" si="2"/>
        <v>#DIV/0!</v>
      </c>
    </row>
    <row r="176" spans="1:7" ht="63.75" thickBot="1" x14ac:dyDescent="0.3">
      <c r="A176" s="33">
        <v>62</v>
      </c>
      <c r="B176" s="33">
        <v>1</v>
      </c>
      <c r="C176" s="47" t="s">
        <v>108</v>
      </c>
      <c r="D176" s="6" t="s">
        <v>109</v>
      </c>
      <c r="E176" s="63">
        <v>180</v>
      </c>
      <c r="F176" s="22">
        <v>17100</v>
      </c>
      <c r="G176" s="54">
        <f t="shared" si="2"/>
        <v>95</v>
      </c>
    </row>
    <row r="177" spans="1:7" ht="16.5" thickBot="1" x14ac:dyDescent="0.3">
      <c r="A177" s="35"/>
      <c r="B177" s="35"/>
      <c r="C177" s="47"/>
      <c r="D177" s="7"/>
      <c r="E177" s="72"/>
      <c r="F177" s="23"/>
      <c r="G177" s="54" t="e">
        <f t="shared" si="2"/>
        <v>#DIV/0!</v>
      </c>
    </row>
    <row r="178" spans="1:7" ht="16.5" thickBot="1" x14ac:dyDescent="0.3">
      <c r="A178" s="36"/>
      <c r="B178" s="36"/>
      <c r="C178" s="49" t="s">
        <v>106</v>
      </c>
      <c r="D178" s="8"/>
      <c r="E178" s="73"/>
      <c r="F178" s="24"/>
      <c r="G178" s="54" t="e">
        <f t="shared" si="2"/>
        <v>#DIV/0!</v>
      </c>
    </row>
    <row r="179" spans="1:7" ht="63.75" thickBot="1" x14ac:dyDescent="0.3">
      <c r="A179" s="43">
        <v>63</v>
      </c>
      <c r="B179" s="43">
        <v>1</v>
      </c>
      <c r="C179" s="34" t="s">
        <v>356</v>
      </c>
      <c r="D179" s="2" t="s">
        <v>110</v>
      </c>
      <c r="E179" s="75">
        <v>45</v>
      </c>
      <c r="F179" s="18">
        <v>1125</v>
      </c>
      <c r="G179" s="54">
        <f t="shared" si="2"/>
        <v>25</v>
      </c>
    </row>
    <row r="180" spans="1:7" ht="16.5" thickBot="1" x14ac:dyDescent="0.3">
      <c r="A180" s="40"/>
      <c r="B180" s="40"/>
      <c r="C180" s="34"/>
      <c r="D180" s="2" t="s">
        <v>111</v>
      </c>
      <c r="E180" s="76"/>
      <c r="F180" s="18"/>
      <c r="G180" s="54" t="e">
        <f t="shared" si="2"/>
        <v>#DIV/0!</v>
      </c>
    </row>
    <row r="181" spans="1:7" ht="16.5" thickBot="1" x14ac:dyDescent="0.3">
      <c r="A181" s="40"/>
      <c r="B181" s="40"/>
      <c r="C181" s="47"/>
      <c r="D181" s="2"/>
      <c r="E181" s="76"/>
      <c r="F181" s="18"/>
      <c r="G181" s="54" t="e">
        <f t="shared" si="2"/>
        <v>#DIV/0!</v>
      </c>
    </row>
    <row r="182" spans="1:7" ht="32.25" thickBot="1" x14ac:dyDescent="0.3">
      <c r="A182" s="33">
        <v>64</v>
      </c>
      <c r="B182" s="33">
        <v>1</v>
      </c>
      <c r="C182" s="28" t="s">
        <v>98</v>
      </c>
      <c r="D182" s="10" t="s">
        <v>112</v>
      </c>
      <c r="E182" s="74">
        <v>10400</v>
      </c>
      <c r="F182" s="22">
        <v>114400</v>
      </c>
      <c r="G182" s="54">
        <f t="shared" si="2"/>
        <v>11</v>
      </c>
    </row>
    <row r="183" spans="1:7" ht="16.5" thickBot="1" x14ac:dyDescent="0.3">
      <c r="A183" s="35"/>
      <c r="B183" s="35"/>
      <c r="C183" s="29"/>
      <c r="D183" s="11" t="s">
        <v>113</v>
      </c>
      <c r="E183" s="72"/>
      <c r="F183" s="23"/>
      <c r="G183" s="54" t="e">
        <f t="shared" si="2"/>
        <v>#DIV/0!</v>
      </c>
    </row>
    <row r="184" spans="1:7" ht="16.5" thickBot="1" x14ac:dyDescent="0.3">
      <c r="A184" s="35"/>
      <c r="B184" s="35"/>
      <c r="C184" s="29" t="s">
        <v>99</v>
      </c>
      <c r="D184" s="11" t="s">
        <v>114</v>
      </c>
      <c r="E184" s="72"/>
      <c r="F184" s="23"/>
      <c r="G184" s="54" t="e">
        <f t="shared" si="2"/>
        <v>#DIV/0!</v>
      </c>
    </row>
    <row r="185" spans="1:7" ht="16.5" thickBot="1" x14ac:dyDescent="0.3">
      <c r="A185" s="35"/>
      <c r="B185" s="35"/>
      <c r="C185" s="29"/>
      <c r="D185" s="11" t="s">
        <v>115</v>
      </c>
      <c r="E185" s="72"/>
      <c r="F185" s="23"/>
      <c r="G185" s="54" t="e">
        <f t="shared" si="2"/>
        <v>#DIV/0!</v>
      </c>
    </row>
    <row r="186" spans="1:7" ht="16.5" thickBot="1" x14ac:dyDescent="0.3">
      <c r="A186" s="36"/>
      <c r="B186" s="36"/>
      <c r="C186" s="30"/>
      <c r="D186" s="12" t="s">
        <v>116</v>
      </c>
      <c r="E186" s="73"/>
      <c r="F186" s="24"/>
      <c r="G186" s="54" t="e">
        <f t="shared" si="2"/>
        <v>#DIV/0!</v>
      </c>
    </row>
    <row r="187" spans="1:7" ht="16.5" thickBot="1" x14ac:dyDescent="0.3">
      <c r="A187" s="35"/>
      <c r="B187" s="35"/>
      <c r="C187" s="52"/>
      <c r="D187" s="14"/>
      <c r="E187" s="72"/>
      <c r="F187" s="18"/>
      <c r="G187" s="54" t="e">
        <f t="shared" si="2"/>
        <v>#DIV/0!</v>
      </c>
    </row>
    <row r="188" spans="1:7" ht="16.5" thickBot="1" x14ac:dyDescent="0.3">
      <c r="A188" s="35"/>
      <c r="B188" s="35"/>
      <c r="C188" s="52"/>
      <c r="D188" s="14"/>
      <c r="E188" s="72"/>
      <c r="F188" s="18"/>
      <c r="G188" s="54" t="e">
        <f t="shared" si="2"/>
        <v>#DIV/0!</v>
      </c>
    </row>
    <row r="189" spans="1:7" ht="16.5" thickBot="1" x14ac:dyDescent="0.3">
      <c r="A189" s="35"/>
      <c r="B189" s="35"/>
      <c r="C189" s="52"/>
      <c r="D189" s="14"/>
      <c r="E189" s="72"/>
      <c r="F189" s="18"/>
      <c r="G189" s="54" t="e">
        <f t="shared" si="2"/>
        <v>#DIV/0!</v>
      </c>
    </row>
    <row r="190" spans="1:7" ht="16.5" thickBot="1" x14ac:dyDescent="0.3">
      <c r="A190" s="35"/>
      <c r="B190" s="35"/>
      <c r="C190" s="52"/>
      <c r="D190" s="14"/>
      <c r="E190" s="72"/>
      <c r="F190" s="18"/>
      <c r="G190" s="54" t="e">
        <f t="shared" si="2"/>
        <v>#DIV/0!</v>
      </c>
    </row>
    <row r="191" spans="1:7" ht="16.5" thickBot="1" x14ac:dyDescent="0.3">
      <c r="A191" s="35"/>
      <c r="B191" s="35"/>
      <c r="C191" s="52"/>
      <c r="D191" s="14"/>
      <c r="E191" s="72"/>
      <c r="F191" s="18"/>
      <c r="G191" s="54" t="e">
        <f t="shared" si="2"/>
        <v>#DIV/0!</v>
      </c>
    </row>
    <row r="192" spans="1:7" ht="16.5" thickBot="1" x14ac:dyDescent="0.3">
      <c r="A192" s="35"/>
      <c r="B192" s="35"/>
      <c r="C192" s="52"/>
      <c r="D192" s="14"/>
      <c r="E192" s="72"/>
      <c r="F192" s="18"/>
      <c r="G192" s="54" t="e">
        <f t="shared" si="2"/>
        <v>#DIV/0!</v>
      </c>
    </row>
    <row r="193" spans="1:7" ht="16.5" thickBot="1" x14ac:dyDescent="0.3">
      <c r="A193" s="35"/>
      <c r="B193" s="35"/>
      <c r="C193" s="52"/>
      <c r="D193" s="14"/>
      <c r="E193" s="72"/>
      <c r="F193" s="18"/>
      <c r="G193" s="54" t="e">
        <f t="shared" si="2"/>
        <v>#DIV/0!</v>
      </c>
    </row>
    <row r="194" spans="1:7" ht="16.5" thickBot="1" x14ac:dyDescent="0.3">
      <c r="A194" s="35"/>
      <c r="B194" s="35"/>
      <c r="C194" s="52"/>
      <c r="D194" s="14"/>
      <c r="E194" s="72"/>
      <c r="F194" s="18"/>
      <c r="G194" s="54" t="e">
        <f t="shared" si="2"/>
        <v>#DIV/0!</v>
      </c>
    </row>
    <row r="195" spans="1:7" ht="16.5" thickBot="1" x14ac:dyDescent="0.3">
      <c r="A195" s="35"/>
      <c r="B195" s="35"/>
      <c r="C195" s="52"/>
      <c r="D195" s="14"/>
      <c r="E195" s="72"/>
      <c r="F195" s="18"/>
      <c r="G195" s="54" t="e">
        <f t="shared" si="2"/>
        <v>#DIV/0!</v>
      </c>
    </row>
    <row r="196" spans="1:7" ht="16.5" thickBot="1" x14ac:dyDescent="0.3">
      <c r="A196" s="35"/>
      <c r="B196" s="35"/>
      <c r="C196" s="52"/>
      <c r="D196" s="14"/>
      <c r="E196" s="72"/>
      <c r="F196" s="18"/>
      <c r="G196" s="54" t="e">
        <f t="shared" si="2"/>
        <v>#DIV/0!</v>
      </c>
    </row>
    <row r="197" spans="1:7" ht="16.5" thickBot="1" x14ac:dyDescent="0.3">
      <c r="A197" s="35"/>
      <c r="B197" s="35"/>
      <c r="C197" s="52"/>
      <c r="D197" s="14"/>
      <c r="E197" s="72"/>
      <c r="F197" s="18"/>
      <c r="G197" s="54" t="e">
        <f t="shared" si="2"/>
        <v>#DIV/0!</v>
      </c>
    </row>
    <row r="198" spans="1:7" ht="16.5" thickBot="1" x14ac:dyDescent="0.3">
      <c r="A198" s="35"/>
      <c r="B198" s="35"/>
      <c r="C198" s="52"/>
      <c r="D198" s="14"/>
      <c r="E198" s="72"/>
      <c r="F198" s="18"/>
      <c r="G198" s="54" t="e">
        <f t="shared" si="2"/>
        <v>#DIV/0!</v>
      </c>
    </row>
    <row r="199" spans="1:7" ht="16.5" thickBot="1" x14ac:dyDescent="0.3">
      <c r="A199" s="35"/>
      <c r="B199" s="35"/>
      <c r="C199" s="52"/>
      <c r="D199" s="14"/>
      <c r="E199" s="72"/>
      <c r="F199" s="18"/>
      <c r="G199" s="54" t="e">
        <f t="shared" ref="G199:G262" si="3">(F199/E199)</f>
        <v>#DIV/0!</v>
      </c>
    </row>
    <row r="200" spans="1:7" ht="16.5" thickBot="1" x14ac:dyDescent="0.3">
      <c r="A200" s="35"/>
      <c r="B200" s="35"/>
      <c r="C200" s="52"/>
      <c r="D200" s="14"/>
      <c r="E200" s="72"/>
      <c r="F200" s="18"/>
      <c r="G200" s="54" t="e">
        <f t="shared" si="3"/>
        <v>#DIV/0!</v>
      </c>
    </row>
    <row r="201" spans="1:7" ht="16.5" thickBot="1" x14ac:dyDescent="0.3">
      <c r="A201" s="36"/>
      <c r="B201" s="36"/>
      <c r="C201" s="53"/>
      <c r="D201" s="15"/>
      <c r="E201" s="73"/>
      <c r="F201" s="19"/>
      <c r="G201" s="54" t="e">
        <f t="shared" si="3"/>
        <v>#DIV/0!</v>
      </c>
    </row>
    <row r="202" spans="1:7" ht="48" thickBot="1" x14ac:dyDescent="0.3">
      <c r="A202" s="43">
        <v>67</v>
      </c>
      <c r="B202" s="45">
        <v>1</v>
      </c>
      <c r="C202" s="34" t="s">
        <v>357</v>
      </c>
      <c r="D202" s="10" t="s">
        <v>117</v>
      </c>
      <c r="E202" s="75">
        <v>360</v>
      </c>
      <c r="F202" s="18">
        <v>10800</v>
      </c>
      <c r="G202" s="54">
        <f t="shared" si="3"/>
        <v>30</v>
      </c>
    </row>
    <row r="203" spans="1:7" ht="95.25" thickBot="1" x14ac:dyDescent="0.3">
      <c r="A203" s="43">
        <v>68</v>
      </c>
      <c r="B203" s="45"/>
      <c r="C203" s="45" t="s">
        <v>358</v>
      </c>
      <c r="D203" s="10" t="s">
        <v>118</v>
      </c>
      <c r="E203" s="75">
        <v>60</v>
      </c>
      <c r="F203" s="22">
        <v>3600</v>
      </c>
      <c r="G203" s="54">
        <f t="shared" si="3"/>
        <v>60</v>
      </c>
    </row>
    <row r="204" spans="1:7" ht="16.5" thickBot="1" x14ac:dyDescent="0.3">
      <c r="A204" s="40"/>
      <c r="B204" s="41"/>
      <c r="C204" s="34"/>
      <c r="D204" s="2" t="s">
        <v>119</v>
      </c>
      <c r="E204" s="76"/>
      <c r="F204" s="23"/>
      <c r="G204" s="54" t="e">
        <f t="shared" si="3"/>
        <v>#DIV/0!</v>
      </c>
    </row>
    <row r="205" spans="1:7" ht="16.5" thickBot="1" x14ac:dyDescent="0.3">
      <c r="A205" s="40"/>
      <c r="B205" s="41"/>
      <c r="C205" s="47"/>
      <c r="D205" s="2"/>
      <c r="E205" s="76"/>
      <c r="F205" s="23"/>
      <c r="G205" s="54" t="e">
        <f t="shared" si="3"/>
        <v>#DIV/0!</v>
      </c>
    </row>
    <row r="206" spans="1:7" ht="16.5" thickBot="1" x14ac:dyDescent="0.3">
      <c r="A206" s="40"/>
      <c r="B206" s="41"/>
      <c r="C206" s="47"/>
      <c r="D206" s="2"/>
      <c r="E206" s="76"/>
      <c r="F206" s="23"/>
      <c r="G206" s="54" t="e">
        <f t="shared" si="3"/>
        <v>#DIV/0!</v>
      </c>
    </row>
    <row r="207" spans="1:7" ht="16.5" thickBot="1" x14ac:dyDescent="0.3">
      <c r="A207" s="44"/>
      <c r="B207" s="42"/>
      <c r="C207" s="37"/>
      <c r="D207" s="3"/>
      <c r="E207" s="77"/>
      <c r="F207" s="24"/>
      <c r="G207" s="54" t="e">
        <f t="shared" si="3"/>
        <v>#DIV/0!</v>
      </c>
    </row>
    <row r="208" spans="1:7" ht="79.5" thickBot="1" x14ac:dyDescent="0.3">
      <c r="A208" s="45">
        <v>69</v>
      </c>
      <c r="B208" s="45"/>
      <c r="C208" s="45" t="s">
        <v>359</v>
      </c>
      <c r="D208" s="10" t="s">
        <v>120</v>
      </c>
      <c r="E208" s="75">
        <v>45</v>
      </c>
      <c r="F208" s="22">
        <v>2700</v>
      </c>
      <c r="G208" s="54">
        <f t="shared" si="3"/>
        <v>60</v>
      </c>
    </row>
    <row r="209" spans="1:7" ht="16.5" thickBot="1" x14ac:dyDescent="0.3">
      <c r="A209" s="41"/>
      <c r="B209" s="41"/>
      <c r="C209" s="34"/>
      <c r="D209" s="11"/>
      <c r="E209" s="76"/>
      <c r="F209" s="23"/>
      <c r="G209" s="54" t="e">
        <f t="shared" si="3"/>
        <v>#DIV/0!</v>
      </c>
    </row>
    <row r="210" spans="1:7" ht="79.5" thickBot="1" x14ac:dyDescent="0.3">
      <c r="A210" s="33">
        <v>70</v>
      </c>
      <c r="B210" s="33">
        <v>1</v>
      </c>
      <c r="C210" s="48" t="s">
        <v>121</v>
      </c>
      <c r="D210" s="86" t="s">
        <v>122</v>
      </c>
      <c r="E210" s="74">
        <v>1250</v>
      </c>
      <c r="F210" s="87">
        <v>218750</v>
      </c>
      <c r="G210" s="54">
        <f t="shared" si="3"/>
        <v>175</v>
      </c>
    </row>
    <row r="211" spans="1:7" ht="16.5" thickBot="1" x14ac:dyDescent="0.3">
      <c r="A211" s="35"/>
      <c r="B211" s="35"/>
      <c r="C211" s="47"/>
      <c r="D211" s="5" t="s">
        <v>123</v>
      </c>
      <c r="E211" s="72"/>
      <c r="F211" s="20"/>
      <c r="G211" s="54" t="e">
        <f t="shared" si="3"/>
        <v>#DIV/0!</v>
      </c>
    </row>
    <row r="212" spans="1:7" ht="16.5" thickBot="1" x14ac:dyDescent="0.3">
      <c r="A212" s="35"/>
      <c r="B212" s="35"/>
      <c r="C212" s="47" t="s">
        <v>99</v>
      </c>
      <c r="D212" s="5" t="s">
        <v>124</v>
      </c>
      <c r="E212" s="72"/>
      <c r="F212" s="20"/>
      <c r="G212" s="54" t="e">
        <f t="shared" si="3"/>
        <v>#DIV/0!</v>
      </c>
    </row>
    <row r="213" spans="1:7" ht="16.5" thickBot="1" x14ac:dyDescent="0.3">
      <c r="A213" s="35"/>
      <c r="B213" s="35"/>
      <c r="C213" s="47" t="s">
        <v>39</v>
      </c>
      <c r="D213" s="5" t="s">
        <v>125</v>
      </c>
      <c r="E213" s="72"/>
      <c r="F213" s="20"/>
      <c r="G213" s="54" t="e">
        <f t="shared" si="3"/>
        <v>#DIV/0!</v>
      </c>
    </row>
    <row r="214" spans="1:7" ht="16.5" thickBot="1" x14ac:dyDescent="0.3">
      <c r="A214" s="36"/>
      <c r="B214" s="36"/>
      <c r="C214" s="49"/>
      <c r="D214" s="3"/>
      <c r="E214" s="73"/>
      <c r="F214" s="1"/>
      <c r="G214" s="54" t="e">
        <f t="shared" si="3"/>
        <v>#DIV/0!</v>
      </c>
    </row>
    <row r="215" spans="1:7" ht="79.5" thickBot="1" x14ac:dyDescent="0.3">
      <c r="A215" s="33"/>
      <c r="B215" s="33">
        <v>2</v>
      </c>
      <c r="C215" s="47" t="s">
        <v>121</v>
      </c>
      <c r="D215" s="5" t="s">
        <v>126</v>
      </c>
      <c r="E215" s="74">
        <v>15</v>
      </c>
      <c r="F215" s="25">
        <v>174.8</v>
      </c>
      <c r="G215" s="54">
        <f t="shared" si="3"/>
        <v>11.653333333333334</v>
      </c>
    </row>
    <row r="216" spans="1:7" ht="16.5" thickBot="1" x14ac:dyDescent="0.3">
      <c r="A216" s="35"/>
      <c r="B216" s="35"/>
      <c r="C216" s="47"/>
      <c r="D216" s="5" t="s">
        <v>123</v>
      </c>
      <c r="E216" s="72"/>
      <c r="F216" s="26"/>
      <c r="G216" s="54" t="e">
        <f t="shared" si="3"/>
        <v>#DIV/0!</v>
      </c>
    </row>
    <row r="217" spans="1:7" ht="16.5" thickBot="1" x14ac:dyDescent="0.3">
      <c r="A217" s="35"/>
      <c r="B217" s="35"/>
      <c r="C217" s="47" t="s">
        <v>99</v>
      </c>
      <c r="D217" s="5" t="s">
        <v>127</v>
      </c>
      <c r="E217" s="72"/>
      <c r="F217" s="26"/>
      <c r="G217" s="54" t="e">
        <f t="shared" si="3"/>
        <v>#DIV/0!</v>
      </c>
    </row>
    <row r="218" spans="1:7" ht="16.5" thickBot="1" x14ac:dyDescent="0.3">
      <c r="A218" s="36"/>
      <c r="B218" s="36"/>
      <c r="C218" s="37"/>
      <c r="D218" s="9" t="s">
        <v>128</v>
      </c>
      <c r="E218" s="73"/>
      <c r="F218" s="27"/>
      <c r="G218" s="54" t="e">
        <f t="shared" si="3"/>
        <v>#DIV/0!</v>
      </c>
    </row>
    <row r="219" spans="1:7" ht="79.5" thickBot="1" x14ac:dyDescent="0.3">
      <c r="A219" s="33"/>
      <c r="B219" s="33">
        <v>3</v>
      </c>
      <c r="C219" s="47" t="s">
        <v>121</v>
      </c>
      <c r="D219" s="6" t="s">
        <v>129</v>
      </c>
      <c r="E219" s="74">
        <v>15</v>
      </c>
      <c r="F219" s="25">
        <v>174.8</v>
      </c>
      <c r="G219" s="54">
        <f t="shared" si="3"/>
        <v>11.653333333333334</v>
      </c>
    </row>
    <row r="220" spans="1:7" ht="16.5" thickBot="1" x14ac:dyDescent="0.3">
      <c r="A220" s="35"/>
      <c r="B220" s="35"/>
      <c r="C220" s="47"/>
      <c r="D220" s="7"/>
      <c r="E220" s="72"/>
      <c r="F220" s="26"/>
      <c r="G220" s="54" t="e">
        <f t="shared" si="3"/>
        <v>#DIV/0!</v>
      </c>
    </row>
    <row r="221" spans="1:7" ht="16.5" thickBot="1" x14ac:dyDescent="0.3">
      <c r="A221" s="36"/>
      <c r="B221" s="36"/>
      <c r="C221" s="49" t="s">
        <v>99</v>
      </c>
      <c r="D221" s="8"/>
      <c r="E221" s="73"/>
      <c r="F221" s="26"/>
      <c r="G221" s="54" t="e">
        <f t="shared" si="3"/>
        <v>#DIV/0!</v>
      </c>
    </row>
    <row r="222" spans="1:7" ht="16.5" thickBot="1" x14ac:dyDescent="0.3">
      <c r="A222" s="36"/>
      <c r="B222" s="46"/>
      <c r="C222" s="49"/>
      <c r="D222" s="13" t="s">
        <v>94</v>
      </c>
      <c r="E222" s="79"/>
      <c r="F222" s="88"/>
      <c r="G222" s="54" t="e">
        <f t="shared" si="3"/>
        <v>#DIV/0!</v>
      </c>
    </row>
    <row r="223" spans="1:7" ht="32.25" thickBot="1" x14ac:dyDescent="0.3">
      <c r="A223" s="33">
        <v>71</v>
      </c>
      <c r="B223" s="33">
        <v>1</v>
      </c>
      <c r="C223" s="47" t="s">
        <v>130</v>
      </c>
      <c r="D223" s="5" t="s">
        <v>132</v>
      </c>
      <c r="E223" s="74">
        <v>17800</v>
      </c>
      <c r="F223" s="18">
        <v>1246000</v>
      </c>
      <c r="G223" s="54">
        <f t="shared" si="3"/>
        <v>70</v>
      </c>
    </row>
    <row r="224" spans="1:7" ht="16.5" thickBot="1" x14ac:dyDescent="0.3">
      <c r="A224" s="35"/>
      <c r="B224" s="35"/>
      <c r="C224" s="47"/>
      <c r="D224" s="5" t="s">
        <v>133</v>
      </c>
      <c r="E224" s="72"/>
      <c r="F224" s="18"/>
      <c r="G224" s="54" t="e">
        <f t="shared" si="3"/>
        <v>#DIV/0!</v>
      </c>
    </row>
    <row r="225" spans="1:7" ht="16.5" thickBot="1" x14ac:dyDescent="0.3">
      <c r="A225" s="35"/>
      <c r="B225" s="35"/>
      <c r="C225" s="47" t="s">
        <v>131</v>
      </c>
      <c r="D225" s="5" t="s">
        <v>134</v>
      </c>
      <c r="E225" s="72"/>
      <c r="F225" s="18"/>
      <c r="G225" s="54" t="e">
        <f t="shared" si="3"/>
        <v>#DIV/0!</v>
      </c>
    </row>
    <row r="226" spans="1:7" ht="16.5" thickBot="1" x14ac:dyDescent="0.3">
      <c r="A226" s="35"/>
      <c r="B226" s="35"/>
      <c r="C226" s="47"/>
      <c r="D226" s="5" t="s">
        <v>135</v>
      </c>
      <c r="E226" s="72"/>
      <c r="F226" s="18"/>
      <c r="G226" s="54" t="e">
        <f t="shared" si="3"/>
        <v>#DIV/0!</v>
      </c>
    </row>
    <row r="227" spans="1:7" ht="16.5" thickBot="1" x14ac:dyDescent="0.3">
      <c r="A227" s="36"/>
      <c r="B227" s="36"/>
      <c r="C227" s="49"/>
      <c r="D227" s="3"/>
      <c r="E227" s="73"/>
      <c r="F227" s="19"/>
      <c r="G227" s="54" t="e">
        <f t="shared" si="3"/>
        <v>#DIV/0!</v>
      </c>
    </row>
    <row r="228" spans="1:7" ht="32.25" thickBot="1" x14ac:dyDescent="0.3">
      <c r="A228" s="33">
        <v>72</v>
      </c>
      <c r="B228" s="33">
        <v>1</v>
      </c>
      <c r="C228" s="47" t="s">
        <v>130</v>
      </c>
      <c r="D228" s="5" t="s">
        <v>136</v>
      </c>
      <c r="E228" s="74">
        <v>1100</v>
      </c>
      <c r="F228" s="20">
        <v>77000</v>
      </c>
      <c r="G228" s="54">
        <f t="shared" si="3"/>
        <v>70</v>
      </c>
    </row>
    <row r="229" spans="1:7" ht="16.5" thickBot="1" x14ac:dyDescent="0.3">
      <c r="A229" s="35"/>
      <c r="B229" s="35"/>
      <c r="C229" s="47"/>
      <c r="D229" s="5" t="s">
        <v>137</v>
      </c>
      <c r="E229" s="72"/>
      <c r="F229" s="20"/>
      <c r="G229" s="54" t="e">
        <f t="shared" si="3"/>
        <v>#DIV/0!</v>
      </c>
    </row>
    <row r="230" spans="1:7" ht="16.5" thickBot="1" x14ac:dyDescent="0.3">
      <c r="A230" s="35"/>
      <c r="B230" s="35"/>
      <c r="C230" s="47" t="s">
        <v>131</v>
      </c>
      <c r="D230" s="5" t="s">
        <v>138</v>
      </c>
      <c r="E230" s="72"/>
      <c r="F230" s="20"/>
      <c r="G230" s="54" t="e">
        <f t="shared" si="3"/>
        <v>#DIV/0!</v>
      </c>
    </row>
    <row r="231" spans="1:7" ht="32.25" thickBot="1" x14ac:dyDescent="0.3">
      <c r="A231" s="35"/>
      <c r="B231" s="35"/>
      <c r="C231" s="47"/>
      <c r="D231" s="5" t="s">
        <v>139</v>
      </c>
      <c r="E231" s="72"/>
      <c r="F231" s="20"/>
      <c r="G231" s="54" t="e">
        <f t="shared" si="3"/>
        <v>#DIV/0!</v>
      </c>
    </row>
    <row r="232" spans="1:7" ht="16.5" thickBot="1" x14ac:dyDescent="0.3">
      <c r="A232" s="36"/>
      <c r="B232" s="36"/>
      <c r="C232" s="49"/>
      <c r="D232" s="9" t="s">
        <v>140</v>
      </c>
      <c r="E232" s="73"/>
      <c r="F232" s="1"/>
      <c r="G232" s="54" t="e">
        <f t="shared" si="3"/>
        <v>#DIV/0!</v>
      </c>
    </row>
    <row r="233" spans="1:7" ht="32.25" thickBot="1" x14ac:dyDescent="0.3">
      <c r="A233" s="33">
        <v>73</v>
      </c>
      <c r="B233" s="33">
        <v>1</v>
      </c>
      <c r="C233" s="47" t="s">
        <v>130</v>
      </c>
      <c r="D233" s="5" t="s">
        <v>141</v>
      </c>
      <c r="E233" s="74">
        <v>1900</v>
      </c>
      <c r="F233" s="25">
        <v>133000</v>
      </c>
      <c r="G233" s="54">
        <f t="shared" si="3"/>
        <v>70</v>
      </c>
    </row>
    <row r="234" spans="1:7" ht="16.5" thickBot="1" x14ac:dyDescent="0.3">
      <c r="A234" s="35"/>
      <c r="B234" s="35"/>
      <c r="C234" s="47"/>
      <c r="D234" s="5" t="s">
        <v>142</v>
      </c>
      <c r="E234" s="72"/>
      <c r="F234" s="26"/>
      <c r="G234" s="54" t="e">
        <f t="shared" si="3"/>
        <v>#DIV/0!</v>
      </c>
    </row>
    <row r="235" spans="1:7" ht="16.5" thickBot="1" x14ac:dyDescent="0.3">
      <c r="A235" s="36"/>
      <c r="B235" s="36"/>
      <c r="C235" s="49" t="s">
        <v>131</v>
      </c>
      <c r="D235" s="3"/>
      <c r="E235" s="73"/>
      <c r="F235" s="27"/>
      <c r="G235" s="54" t="e">
        <f t="shared" si="3"/>
        <v>#DIV/0!</v>
      </c>
    </row>
    <row r="236" spans="1:7" ht="63.75" thickBot="1" x14ac:dyDescent="0.3">
      <c r="A236" s="45">
        <v>74</v>
      </c>
      <c r="B236" s="45">
        <v>1</v>
      </c>
      <c r="C236" s="34" t="s">
        <v>143</v>
      </c>
      <c r="D236" s="10" t="s">
        <v>144</v>
      </c>
      <c r="E236" s="80">
        <v>15</v>
      </c>
      <c r="F236" s="25">
        <v>2250</v>
      </c>
      <c r="G236" s="54">
        <f t="shared" si="3"/>
        <v>150</v>
      </c>
    </row>
    <row r="237" spans="1:7" ht="16.5" thickBot="1" x14ac:dyDescent="0.3">
      <c r="A237" s="41"/>
      <c r="B237" s="41"/>
      <c r="C237" s="34"/>
      <c r="D237" s="11"/>
      <c r="E237" s="81"/>
      <c r="F237" s="26"/>
      <c r="G237" s="54" t="e">
        <f t="shared" si="3"/>
        <v>#DIV/0!</v>
      </c>
    </row>
    <row r="238" spans="1:7" ht="16.5" thickBot="1" x14ac:dyDescent="0.3">
      <c r="A238" s="42"/>
      <c r="B238" s="42"/>
      <c r="C238" s="49" t="s">
        <v>131</v>
      </c>
      <c r="D238" s="12"/>
      <c r="E238" s="82"/>
      <c r="F238" s="27"/>
      <c r="G238" s="54" t="e">
        <f t="shared" si="3"/>
        <v>#DIV/0!</v>
      </c>
    </row>
    <row r="239" spans="1:7" ht="63.75" thickBot="1" x14ac:dyDescent="0.3">
      <c r="A239" s="45">
        <v>75</v>
      </c>
      <c r="B239" s="45">
        <v>1</v>
      </c>
      <c r="C239" s="34" t="s">
        <v>360</v>
      </c>
      <c r="D239" s="10" t="s">
        <v>145</v>
      </c>
      <c r="E239" s="75">
        <v>40</v>
      </c>
      <c r="F239" s="25">
        <v>7200</v>
      </c>
      <c r="G239" s="54">
        <f t="shared" si="3"/>
        <v>180</v>
      </c>
    </row>
    <row r="240" spans="1:7" ht="63.75" thickBot="1" x14ac:dyDescent="0.3">
      <c r="A240" s="33">
        <v>76</v>
      </c>
      <c r="B240" s="33">
        <v>1</v>
      </c>
      <c r="C240" s="28" t="s">
        <v>146</v>
      </c>
      <c r="D240" s="6" t="s">
        <v>147</v>
      </c>
      <c r="E240" s="74">
        <v>2200</v>
      </c>
      <c r="F240" s="25">
        <v>319000</v>
      </c>
      <c r="G240" s="54">
        <f t="shared" si="3"/>
        <v>145</v>
      </c>
    </row>
    <row r="241" spans="1:7" ht="16.5" thickBot="1" x14ac:dyDescent="0.3">
      <c r="A241" s="35"/>
      <c r="B241" s="35"/>
      <c r="C241" s="29"/>
      <c r="D241" s="7" t="s">
        <v>148</v>
      </c>
      <c r="E241" s="72"/>
      <c r="F241" s="26"/>
      <c r="G241" s="54" t="e">
        <f t="shared" si="3"/>
        <v>#DIV/0!</v>
      </c>
    </row>
    <row r="242" spans="1:7" ht="16.5" thickBot="1" x14ac:dyDescent="0.3">
      <c r="A242" s="35"/>
      <c r="B242" s="35"/>
      <c r="C242" s="29" t="s">
        <v>131</v>
      </c>
      <c r="D242" s="7" t="s">
        <v>149</v>
      </c>
      <c r="E242" s="72"/>
      <c r="F242" s="26"/>
      <c r="G242" s="54" t="e">
        <f t="shared" si="3"/>
        <v>#DIV/0!</v>
      </c>
    </row>
    <row r="243" spans="1:7" ht="16.5" thickBot="1" x14ac:dyDescent="0.3">
      <c r="A243" s="35"/>
      <c r="B243" s="35"/>
      <c r="C243" s="29"/>
      <c r="D243" s="7" t="s">
        <v>150</v>
      </c>
      <c r="E243" s="72"/>
      <c r="F243" s="26"/>
      <c r="G243" s="54" t="e">
        <f t="shared" si="3"/>
        <v>#DIV/0!</v>
      </c>
    </row>
    <row r="244" spans="1:7" ht="16.5" thickBot="1" x14ac:dyDescent="0.3">
      <c r="A244" s="36"/>
      <c r="B244" s="36"/>
      <c r="C244" s="30"/>
      <c r="D244" s="12"/>
      <c r="E244" s="73"/>
      <c r="F244" s="27"/>
      <c r="G244" s="54" t="e">
        <f t="shared" si="3"/>
        <v>#DIV/0!</v>
      </c>
    </row>
    <row r="245" spans="1:7" ht="32.25" thickBot="1" x14ac:dyDescent="0.3">
      <c r="A245" s="33">
        <v>77</v>
      </c>
      <c r="B245" s="33">
        <v>1</v>
      </c>
      <c r="C245" s="47" t="s">
        <v>130</v>
      </c>
      <c r="D245" s="5" t="s">
        <v>151</v>
      </c>
      <c r="E245" s="74">
        <v>2500</v>
      </c>
      <c r="F245" s="20">
        <v>160000</v>
      </c>
      <c r="G245" s="54">
        <f t="shared" si="3"/>
        <v>64</v>
      </c>
    </row>
    <row r="246" spans="1:7" ht="16.5" thickBot="1" x14ac:dyDescent="0.3">
      <c r="A246" s="35"/>
      <c r="B246" s="35"/>
      <c r="C246" s="47"/>
      <c r="D246" s="5" t="s">
        <v>152</v>
      </c>
      <c r="E246" s="72"/>
      <c r="F246" s="20"/>
      <c r="G246" s="54" t="e">
        <f t="shared" si="3"/>
        <v>#DIV/0!</v>
      </c>
    </row>
    <row r="247" spans="1:7" ht="16.5" thickBot="1" x14ac:dyDescent="0.3">
      <c r="A247" s="35"/>
      <c r="B247" s="35"/>
      <c r="C247" s="47" t="s">
        <v>131</v>
      </c>
      <c r="D247" s="5" t="s">
        <v>153</v>
      </c>
      <c r="E247" s="72"/>
      <c r="F247" s="20"/>
      <c r="G247" s="54" t="e">
        <f t="shared" si="3"/>
        <v>#DIV/0!</v>
      </c>
    </row>
    <row r="248" spans="1:7" ht="16.5" thickBot="1" x14ac:dyDescent="0.3">
      <c r="A248" s="35"/>
      <c r="B248" s="35"/>
      <c r="C248" s="47"/>
      <c r="D248" s="5" t="s">
        <v>154</v>
      </c>
      <c r="E248" s="72"/>
      <c r="F248" s="20"/>
      <c r="G248" s="54" t="e">
        <f t="shared" si="3"/>
        <v>#DIV/0!</v>
      </c>
    </row>
    <row r="249" spans="1:7" ht="16.5" thickBot="1" x14ac:dyDescent="0.3">
      <c r="A249" s="35"/>
      <c r="B249" s="35"/>
      <c r="C249" s="47"/>
      <c r="D249" s="5" t="s">
        <v>155</v>
      </c>
      <c r="E249" s="72"/>
      <c r="F249" s="20"/>
      <c r="G249" s="54" t="e">
        <f t="shared" si="3"/>
        <v>#DIV/0!</v>
      </c>
    </row>
    <row r="250" spans="1:7" ht="16.5" thickBot="1" x14ac:dyDescent="0.3">
      <c r="A250" s="35"/>
      <c r="B250" s="35"/>
      <c r="C250" s="34"/>
      <c r="D250" s="5" t="s">
        <v>156</v>
      </c>
      <c r="E250" s="72"/>
      <c r="F250" s="20"/>
      <c r="G250" s="54" t="e">
        <f t="shared" si="3"/>
        <v>#DIV/0!</v>
      </c>
    </row>
    <row r="251" spans="1:7" ht="48" thickBot="1" x14ac:dyDescent="0.3">
      <c r="A251" s="39">
        <v>79</v>
      </c>
      <c r="B251" s="39">
        <v>1</v>
      </c>
      <c r="C251" s="31" t="s">
        <v>361</v>
      </c>
      <c r="D251" s="17" t="s">
        <v>157</v>
      </c>
      <c r="E251" s="78">
        <v>1150</v>
      </c>
      <c r="F251" s="89">
        <v>218500</v>
      </c>
      <c r="G251" s="54">
        <f t="shared" si="3"/>
        <v>190</v>
      </c>
    </row>
    <row r="252" spans="1:7" ht="79.5" thickBot="1" x14ac:dyDescent="0.3">
      <c r="A252" s="35">
        <v>80</v>
      </c>
      <c r="B252" s="35">
        <v>1</v>
      </c>
      <c r="C252" s="47" t="s">
        <v>362</v>
      </c>
      <c r="D252" s="7" t="s">
        <v>158</v>
      </c>
      <c r="E252" s="72">
        <v>1160</v>
      </c>
      <c r="F252" s="20">
        <v>85840</v>
      </c>
      <c r="G252" s="54">
        <f t="shared" si="3"/>
        <v>74</v>
      </c>
    </row>
    <row r="253" spans="1:7" ht="111" thickBot="1" x14ac:dyDescent="0.3">
      <c r="A253" s="39">
        <v>82</v>
      </c>
      <c r="B253" s="39">
        <v>1</v>
      </c>
      <c r="C253" s="31" t="s">
        <v>363</v>
      </c>
      <c r="D253" s="17" t="s">
        <v>159</v>
      </c>
      <c r="E253" s="78">
        <v>200</v>
      </c>
      <c r="F253" s="89">
        <v>20000</v>
      </c>
      <c r="G253" s="54">
        <f t="shared" si="3"/>
        <v>100</v>
      </c>
    </row>
    <row r="254" spans="1:7" ht="32.25" thickBot="1" x14ac:dyDescent="0.3">
      <c r="A254" s="33">
        <v>83</v>
      </c>
      <c r="B254" s="33">
        <v>1</v>
      </c>
      <c r="C254" s="28" t="s">
        <v>364</v>
      </c>
      <c r="D254" s="6" t="s">
        <v>161</v>
      </c>
      <c r="E254" s="74">
        <v>23700</v>
      </c>
      <c r="F254" s="25">
        <v>2109300</v>
      </c>
      <c r="G254" s="54">
        <f t="shared" si="3"/>
        <v>89</v>
      </c>
    </row>
    <row r="255" spans="1:7" ht="32.25" thickBot="1" x14ac:dyDescent="0.3">
      <c r="A255" s="36"/>
      <c r="B255" s="36"/>
      <c r="C255" s="30"/>
      <c r="D255" s="8" t="s">
        <v>162</v>
      </c>
      <c r="E255" s="73"/>
      <c r="F255" s="27"/>
      <c r="G255" s="54" t="e">
        <f t="shared" si="3"/>
        <v>#DIV/0!</v>
      </c>
    </row>
    <row r="256" spans="1:7" ht="48" thickBot="1" x14ac:dyDescent="0.3">
      <c r="A256" s="33">
        <v>85</v>
      </c>
      <c r="B256" s="33">
        <v>1</v>
      </c>
      <c r="C256" s="48" t="s">
        <v>364</v>
      </c>
      <c r="D256" s="86" t="s">
        <v>163</v>
      </c>
      <c r="E256" s="74">
        <v>6510</v>
      </c>
      <c r="F256" s="87">
        <v>488250</v>
      </c>
      <c r="G256" s="54">
        <f t="shared" si="3"/>
        <v>75</v>
      </c>
    </row>
    <row r="257" spans="1:7" ht="32.25" thickBot="1" x14ac:dyDescent="0.3">
      <c r="A257" s="36"/>
      <c r="B257" s="36"/>
      <c r="C257" s="49"/>
      <c r="D257" s="9" t="s">
        <v>164</v>
      </c>
      <c r="E257" s="73"/>
      <c r="F257" s="1"/>
      <c r="G257" s="54" t="e">
        <f t="shared" si="3"/>
        <v>#DIV/0!</v>
      </c>
    </row>
    <row r="258" spans="1:7" ht="111" thickBot="1" x14ac:dyDescent="0.3">
      <c r="A258" s="39">
        <v>88</v>
      </c>
      <c r="B258" s="39">
        <v>1</v>
      </c>
      <c r="C258" s="31" t="s">
        <v>364</v>
      </c>
      <c r="D258" s="16" t="s">
        <v>165</v>
      </c>
      <c r="E258" s="78">
        <v>770</v>
      </c>
      <c r="F258" s="89">
        <v>138600</v>
      </c>
      <c r="G258" s="54">
        <f t="shared" si="3"/>
        <v>180</v>
      </c>
    </row>
    <row r="259" spans="1:7" ht="95.25" thickBot="1" x14ac:dyDescent="0.3">
      <c r="A259" s="39">
        <v>89</v>
      </c>
      <c r="B259" s="39">
        <v>1</v>
      </c>
      <c r="C259" s="31" t="s">
        <v>364</v>
      </c>
      <c r="D259" s="16" t="s">
        <v>166</v>
      </c>
      <c r="E259" s="90">
        <v>530</v>
      </c>
      <c r="F259" s="89">
        <v>106000</v>
      </c>
      <c r="G259" s="54">
        <f t="shared" si="3"/>
        <v>200</v>
      </c>
    </row>
    <row r="260" spans="1:7" ht="79.5" thickBot="1" x14ac:dyDescent="0.3">
      <c r="A260" s="35">
        <v>90</v>
      </c>
      <c r="B260" s="35">
        <v>1</v>
      </c>
      <c r="C260" s="47" t="s">
        <v>364</v>
      </c>
      <c r="D260" s="11" t="s">
        <v>167</v>
      </c>
      <c r="E260" s="84">
        <v>385</v>
      </c>
      <c r="F260" s="20">
        <v>50050</v>
      </c>
      <c r="G260" s="54">
        <f t="shared" si="3"/>
        <v>130</v>
      </c>
    </row>
    <row r="261" spans="1:7" ht="79.5" thickBot="1" x14ac:dyDescent="0.3">
      <c r="A261" s="33">
        <v>91</v>
      </c>
      <c r="B261" s="33">
        <v>1</v>
      </c>
      <c r="C261" s="28" t="s">
        <v>364</v>
      </c>
      <c r="D261" s="10" t="s">
        <v>168</v>
      </c>
      <c r="E261" s="83">
        <v>230</v>
      </c>
      <c r="F261" s="25">
        <v>57500</v>
      </c>
      <c r="G261" s="54">
        <f t="shared" si="3"/>
        <v>250</v>
      </c>
    </row>
    <row r="262" spans="1:7" ht="16.5" thickBot="1" x14ac:dyDescent="0.3">
      <c r="A262" s="36"/>
      <c r="B262" s="36"/>
      <c r="C262" s="30"/>
      <c r="D262" s="12" t="s">
        <v>169</v>
      </c>
      <c r="E262" s="85"/>
      <c r="F262" s="27"/>
      <c r="G262" s="54" t="e">
        <f t="shared" si="3"/>
        <v>#DIV/0!</v>
      </c>
    </row>
    <row r="263" spans="1:7" ht="63.75" thickBot="1" x14ac:dyDescent="0.3">
      <c r="A263" s="39">
        <v>92</v>
      </c>
      <c r="B263" s="39">
        <v>1</v>
      </c>
      <c r="C263" s="31" t="s">
        <v>365</v>
      </c>
      <c r="D263" s="16" t="s">
        <v>170</v>
      </c>
      <c r="E263" s="78">
        <v>6000</v>
      </c>
      <c r="F263" s="89">
        <v>270000</v>
      </c>
      <c r="G263" s="54">
        <f t="shared" ref="G263:G326" si="4">(F263/E263)</f>
        <v>45</v>
      </c>
    </row>
    <row r="264" spans="1:7" ht="63.75" thickBot="1" x14ac:dyDescent="0.3">
      <c r="A264" s="35">
        <v>93</v>
      </c>
      <c r="B264" s="35">
        <v>1</v>
      </c>
      <c r="C264" s="47" t="s">
        <v>366</v>
      </c>
      <c r="D264" s="7" t="s">
        <v>171</v>
      </c>
      <c r="E264" s="72">
        <v>30</v>
      </c>
      <c r="F264" s="20">
        <v>3000</v>
      </c>
      <c r="G264" s="54">
        <f t="shared" si="4"/>
        <v>100</v>
      </c>
    </row>
    <row r="265" spans="1:7" ht="95.25" thickBot="1" x14ac:dyDescent="0.3">
      <c r="A265" s="39">
        <v>95</v>
      </c>
      <c r="B265" s="39">
        <v>1</v>
      </c>
      <c r="C265" s="31" t="s">
        <v>364</v>
      </c>
      <c r="D265" s="17" t="s">
        <v>172</v>
      </c>
      <c r="E265" s="78">
        <v>4250</v>
      </c>
      <c r="F265" s="89">
        <v>425000</v>
      </c>
      <c r="G265" s="54">
        <f t="shared" si="4"/>
        <v>100</v>
      </c>
    </row>
    <row r="266" spans="1:7" ht="48" thickBot="1" x14ac:dyDescent="0.3">
      <c r="A266" s="35">
        <v>96</v>
      </c>
      <c r="B266" s="35">
        <v>1</v>
      </c>
      <c r="C266" s="47" t="s">
        <v>364</v>
      </c>
      <c r="D266" s="2" t="s">
        <v>173</v>
      </c>
      <c r="E266" s="84">
        <v>410</v>
      </c>
      <c r="F266" s="20">
        <v>94300</v>
      </c>
      <c r="G266" s="54">
        <f t="shared" si="4"/>
        <v>230</v>
      </c>
    </row>
    <row r="267" spans="1:7" ht="48" thickBot="1" x14ac:dyDescent="0.3">
      <c r="A267" s="35"/>
      <c r="B267" s="35"/>
      <c r="C267" s="47"/>
      <c r="D267" s="2" t="s">
        <v>174</v>
      </c>
      <c r="E267" s="84"/>
      <c r="F267" s="20"/>
      <c r="G267" s="54" t="e">
        <f t="shared" si="4"/>
        <v>#DIV/0!</v>
      </c>
    </row>
    <row r="268" spans="1:7" ht="16.5" thickBot="1" x14ac:dyDescent="0.3">
      <c r="A268" s="35"/>
      <c r="B268" s="35"/>
      <c r="C268" s="47"/>
      <c r="D268" s="2" t="s">
        <v>175</v>
      </c>
      <c r="E268" s="84"/>
      <c r="F268" s="20"/>
      <c r="G268" s="54" t="e">
        <f t="shared" si="4"/>
        <v>#DIV/0!</v>
      </c>
    </row>
    <row r="269" spans="1:7" ht="16.5" thickBot="1" x14ac:dyDescent="0.3">
      <c r="A269" s="35"/>
      <c r="B269" s="35"/>
      <c r="C269" s="34"/>
      <c r="D269" s="2"/>
      <c r="E269" s="84"/>
      <c r="F269" s="20"/>
      <c r="G269" s="54" t="e">
        <f t="shared" si="4"/>
        <v>#DIV/0!</v>
      </c>
    </row>
    <row r="270" spans="1:7" ht="16.5" thickBot="1" x14ac:dyDescent="0.3">
      <c r="A270" s="35"/>
      <c r="B270" s="35"/>
      <c r="C270" s="34"/>
      <c r="D270" s="2"/>
      <c r="E270" s="84"/>
      <c r="F270" s="20"/>
      <c r="G270" s="54" t="e">
        <f t="shared" si="4"/>
        <v>#DIV/0!</v>
      </c>
    </row>
    <row r="271" spans="1:7" ht="16.5" thickBot="1" x14ac:dyDescent="0.3">
      <c r="A271" s="36"/>
      <c r="B271" s="36"/>
      <c r="C271" s="37"/>
      <c r="D271" s="3"/>
      <c r="E271" s="85"/>
      <c r="F271" s="1"/>
      <c r="G271" s="54" t="e">
        <f t="shared" si="4"/>
        <v>#DIV/0!</v>
      </c>
    </row>
    <row r="272" spans="1:7" ht="48" thickBot="1" x14ac:dyDescent="0.3">
      <c r="A272" s="33">
        <v>97</v>
      </c>
      <c r="B272" s="33">
        <v>1</v>
      </c>
      <c r="C272" s="28" t="s">
        <v>367</v>
      </c>
      <c r="D272" s="10" t="s">
        <v>176</v>
      </c>
      <c r="E272" s="83">
        <v>210</v>
      </c>
      <c r="F272" s="25">
        <v>48300</v>
      </c>
      <c r="G272" s="54">
        <f t="shared" si="4"/>
        <v>230</v>
      </c>
    </row>
    <row r="273" spans="1:7" ht="48" thickBot="1" x14ac:dyDescent="0.3">
      <c r="A273" s="35"/>
      <c r="B273" s="35"/>
      <c r="C273" s="29"/>
      <c r="D273" s="11" t="s">
        <v>177</v>
      </c>
      <c r="E273" s="84"/>
      <c r="F273" s="26"/>
      <c r="G273" s="54" t="e">
        <f t="shared" si="4"/>
        <v>#DIV/0!</v>
      </c>
    </row>
    <row r="274" spans="1:7" ht="16.5" thickBot="1" x14ac:dyDescent="0.3">
      <c r="A274" s="36"/>
      <c r="B274" s="36"/>
      <c r="C274" s="30"/>
      <c r="D274" s="12"/>
      <c r="E274" s="85"/>
      <c r="F274" s="27"/>
      <c r="G274" s="54" t="e">
        <f t="shared" si="4"/>
        <v>#DIV/0!</v>
      </c>
    </row>
    <row r="275" spans="1:7" ht="16.5" thickBot="1" x14ac:dyDescent="0.3">
      <c r="A275" s="35"/>
      <c r="B275" s="35"/>
      <c r="C275" s="34"/>
      <c r="D275" s="2"/>
      <c r="E275" s="84"/>
      <c r="F275" s="20"/>
      <c r="G275" s="54" t="e">
        <f t="shared" si="4"/>
        <v>#DIV/0!</v>
      </c>
    </row>
    <row r="276" spans="1:7" ht="16.5" thickBot="1" x14ac:dyDescent="0.3">
      <c r="A276" s="35"/>
      <c r="B276" s="35"/>
      <c r="C276" s="34"/>
      <c r="D276" s="2"/>
      <c r="E276" s="84"/>
      <c r="F276" s="20"/>
      <c r="G276" s="54" t="e">
        <f t="shared" si="4"/>
        <v>#DIV/0!</v>
      </c>
    </row>
    <row r="277" spans="1:7" ht="16.5" thickBot="1" x14ac:dyDescent="0.3">
      <c r="A277" s="36"/>
      <c r="B277" s="36"/>
      <c r="C277" s="51"/>
      <c r="D277" s="3"/>
      <c r="E277" s="85"/>
      <c r="F277" s="1"/>
      <c r="G277" s="54" t="e">
        <f t="shared" si="4"/>
        <v>#DIV/0!</v>
      </c>
    </row>
    <row r="278" spans="1:7" ht="48" thickBot="1" x14ac:dyDescent="0.3">
      <c r="A278" s="33">
        <v>98</v>
      </c>
      <c r="B278" s="33">
        <v>1</v>
      </c>
      <c r="C278" s="43" t="s">
        <v>368</v>
      </c>
      <c r="D278" s="10" t="s">
        <v>178</v>
      </c>
      <c r="E278" s="83">
        <v>190</v>
      </c>
      <c r="F278" s="25">
        <v>20900</v>
      </c>
      <c r="G278" s="54">
        <f t="shared" si="4"/>
        <v>110</v>
      </c>
    </row>
    <row r="279" spans="1:7" ht="16.5" thickBot="1" x14ac:dyDescent="0.3">
      <c r="A279" s="36"/>
      <c r="B279" s="36"/>
      <c r="C279" s="44"/>
      <c r="D279" s="12"/>
      <c r="E279" s="85"/>
      <c r="F279" s="27"/>
      <c r="G279" s="54" t="e">
        <f t="shared" si="4"/>
        <v>#DIV/0!</v>
      </c>
    </row>
    <row r="280" spans="1:7" ht="79.5" thickBot="1" x14ac:dyDescent="0.3">
      <c r="A280" s="33">
        <v>104</v>
      </c>
      <c r="B280" s="33">
        <v>1</v>
      </c>
      <c r="C280" s="50" t="s">
        <v>179</v>
      </c>
      <c r="D280" s="10" t="s">
        <v>180</v>
      </c>
      <c r="E280" s="83">
        <v>1650</v>
      </c>
      <c r="F280" s="25">
        <v>247500</v>
      </c>
      <c r="G280" s="54">
        <f t="shared" si="4"/>
        <v>150</v>
      </c>
    </row>
    <row r="281" spans="1:7" ht="16.5" thickBot="1" x14ac:dyDescent="0.3">
      <c r="A281" s="35"/>
      <c r="B281" s="35"/>
      <c r="C281" s="50"/>
      <c r="D281" s="11"/>
      <c r="E281" s="84"/>
      <c r="F281" s="26"/>
      <c r="G281" s="54" t="e">
        <f t="shared" si="4"/>
        <v>#DIV/0!</v>
      </c>
    </row>
    <row r="282" spans="1:7" ht="16.5" thickBot="1" x14ac:dyDescent="0.3">
      <c r="A282" s="35"/>
      <c r="B282" s="35"/>
      <c r="C282" s="47" t="s">
        <v>160</v>
      </c>
      <c r="D282" s="11"/>
      <c r="E282" s="84"/>
      <c r="F282" s="26"/>
      <c r="G282" s="54" t="e">
        <f t="shared" si="4"/>
        <v>#DIV/0!</v>
      </c>
    </row>
    <row r="283" spans="1:7" ht="63.75" thickBot="1" x14ac:dyDescent="0.3">
      <c r="A283" s="33">
        <v>106</v>
      </c>
      <c r="B283" s="33">
        <v>1</v>
      </c>
      <c r="C283" s="43" t="s">
        <v>181</v>
      </c>
      <c r="D283" s="10" t="s">
        <v>182</v>
      </c>
      <c r="E283" s="83">
        <v>40</v>
      </c>
      <c r="F283" s="25">
        <v>4000</v>
      </c>
      <c r="G283" s="54">
        <f t="shared" si="4"/>
        <v>100</v>
      </c>
    </row>
    <row r="284" spans="1:7" ht="16.5" thickBot="1" x14ac:dyDescent="0.3">
      <c r="A284" s="35"/>
      <c r="B284" s="35"/>
      <c r="C284" s="40"/>
      <c r="D284" s="11" t="s">
        <v>183</v>
      </c>
      <c r="E284" s="84"/>
      <c r="F284" s="26"/>
      <c r="G284" s="54" t="e">
        <f t="shared" si="4"/>
        <v>#DIV/0!</v>
      </c>
    </row>
    <row r="285" spans="1:7" ht="16.5" thickBot="1" x14ac:dyDescent="0.3">
      <c r="A285" s="36"/>
      <c r="B285" s="36"/>
      <c r="C285" s="44" t="s">
        <v>97</v>
      </c>
      <c r="D285" s="12"/>
      <c r="E285" s="85"/>
      <c r="F285" s="27"/>
      <c r="G285" s="54" t="e">
        <f t="shared" si="4"/>
        <v>#DIV/0!</v>
      </c>
    </row>
    <row r="286" spans="1:7" ht="48" thickBot="1" x14ac:dyDescent="0.3">
      <c r="A286" s="91">
        <v>110</v>
      </c>
      <c r="B286" s="91">
        <v>1</v>
      </c>
      <c r="C286" s="91" t="s">
        <v>370</v>
      </c>
      <c r="D286" s="92" t="s">
        <v>184</v>
      </c>
      <c r="E286" s="93">
        <v>150</v>
      </c>
      <c r="F286" s="94">
        <v>22500</v>
      </c>
      <c r="G286" s="54">
        <f t="shared" si="4"/>
        <v>150</v>
      </c>
    </row>
    <row r="287" spans="1:7" ht="16.5" thickBot="1" x14ac:dyDescent="0.3">
      <c r="A287" s="35"/>
      <c r="B287" s="35"/>
      <c r="C287" s="34"/>
      <c r="D287" s="7"/>
      <c r="E287" s="72"/>
      <c r="F287" s="20"/>
      <c r="G287" s="54" t="e">
        <f t="shared" si="4"/>
        <v>#DIV/0!</v>
      </c>
    </row>
    <row r="288" spans="1:7" ht="16.5" thickBot="1" x14ac:dyDescent="0.3">
      <c r="A288" s="35"/>
      <c r="B288" s="35"/>
      <c r="C288" s="34"/>
      <c r="D288" s="7"/>
      <c r="E288" s="72"/>
      <c r="F288" s="20"/>
      <c r="G288" s="54" t="e">
        <f t="shared" si="4"/>
        <v>#DIV/0!</v>
      </c>
    </row>
    <row r="289" spans="1:7" ht="16.5" thickBot="1" x14ac:dyDescent="0.3">
      <c r="A289" s="36"/>
      <c r="B289" s="36"/>
      <c r="C289" s="37"/>
      <c r="D289" s="8"/>
      <c r="E289" s="73"/>
      <c r="F289" s="1"/>
      <c r="G289" s="54" t="e">
        <f t="shared" si="4"/>
        <v>#DIV/0!</v>
      </c>
    </row>
    <row r="290" spans="1:7" ht="95.25" thickBot="1" x14ac:dyDescent="0.3">
      <c r="A290" s="33">
        <v>111</v>
      </c>
      <c r="B290" s="33">
        <v>1</v>
      </c>
      <c r="C290" s="48" t="s">
        <v>369</v>
      </c>
      <c r="D290" s="6" t="s">
        <v>185</v>
      </c>
      <c r="E290" s="74">
        <v>4300</v>
      </c>
      <c r="F290" s="87">
        <v>408500</v>
      </c>
      <c r="G290" s="54">
        <f t="shared" si="4"/>
        <v>95</v>
      </c>
    </row>
    <row r="291" spans="1:7" ht="16.5" thickBot="1" x14ac:dyDescent="0.3">
      <c r="A291" s="36"/>
      <c r="B291" s="36"/>
      <c r="C291" s="49"/>
      <c r="D291" s="8"/>
      <c r="E291" s="73">
        <v>457</v>
      </c>
      <c r="F291" s="1">
        <v>90</v>
      </c>
      <c r="G291" s="54">
        <f t="shared" si="4"/>
        <v>0.19693654266958424</v>
      </c>
    </row>
    <row r="292" spans="1:7" ht="16.5" thickBot="1" x14ac:dyDescent="0.3">
      <c r="A292" s="35"/>
      <c r="B292" s="35"/>
      <c r="C292" s="47"/>
      <c r="D292" s="61" t="s">
        <v>371</v>
      </c>
      <c r="E292" s="72"/>
      <c r="F292" s="23">
        <f>SUM(G290:G291)</f>
        <v>95.19693654266959</v>
      </c>
      <c r="G292" s="54" t="e">
        <f t="shared" si="4"/>
        <v>#DIV/0!</v>
      </c>
    </row>
    <row r="293" spans="1:7" ht="79.5" thickBot="1" x14ac:dyDescent="0.3">
      <c r="A293" s="33">
        <v>112</v>
      </c>
      <c r="B293" s="33">
        <v>1</v>
      </c>
      <c r="C293" s="28" t="s">
        <v>372</v>
      </c>
      <c r="D293" s="6" t="s">
        <v>186</v>
      </c>
      <c r="E293" s="74">
        <v>820</v>
      </c>
      <c r="F293" s="25">
        <v>77900</v>
      </c>
      <c r="G293" s="54">
        <f t="shared" si="4"/>
        <v>95</v>
      </c>
    </row>
    <row r="294" spans="1:7" ht="111" thickBot="1" x14ac:dyDescent="0.3">
      <c r="A294" s="39">
        <v>113</v>
      </c>
      <c r="B294" s="39">
        <v>1</v>
      </c>
      <c r="C294" s="95" t="s">
        <v>400</v>
      </c>
      <c r="D294" s="16" t="s">
        <v>401</v>
      </c>
      <c r="E294" s="90">
        <v>90</v>
      </c>
      <c r="F294" s="89">
        <v>19800</v>
      </c>
      <c r="G294" s="54">
        <f t="shared" si="4"/>
        <v>220</v>
      </c>
    </row>
    <row r="295" spans="1:7" ht="79.5" thickBot="1" x14ac:dyDescent="0.3">
      <c r="A295" s="33">
        <v>114</v>
      </c>
      <c r="B295" s="33">
        <v>1</v>
      </c>
      <c r="C295" s="96" t="s">
        <v>402</v>
      </c>
      <c r="D295" s="4" t="s">
        <v>403</v>
      </c>
      <c r="E295" s="83">
        <v>80</v>
      </c>
      <c r="F295" s="87">
        <v>11200</v>
      </c>
      <c r="G295" s="54">
        <f t="shared" si="4"/>
        <v>140</v>
      </c>
    </row>
    <row r="296" spans="1:7" ht="95.25" thickBot="1" x14ac:dyDescent="0.3">
      <c r="A296" s="39">
        <v>116</v>
      </c>
      <c r="B296" s="39">
        <v>1</v>
      </c>
      <c r="C296" s="31" t="s">
        <v>373</v>
      </c>
      <c r="D296" s="17" t="s">
        <v>187</v>
      </c>
      <c r="E296" s="78">
        <v>1010</v>
      </c>
      <c r="F296" s="89">
        <v>126250</v>
      </c>
      <c r="G296" s="54">
        <f t="shared" si="4"/>
        <v>125</v>
      </c>
    </row>
    <row r="297" spans="1:7" ht="189.75" thickBot="1" x14ac:dyDescent="0.3">
      <c r="A297" s="33">
        <v>119</v>
      </c>
      <c r="B297" s="33">
        <v>1</v>
      </c>
      <c r="C297" s="34" t="s">
        <v>405</v>
      </c>
      <c r="D297" s="2" t="s">
        <v>404</v>
      </c>
      <c r="E297" s="74">
        <v>4200</v>
      </c>
      <c r="F297" s="20">
        <v>756000</v>
      </c>
      <c r="G297" s="54">
        <f t="shared" si="4"/>
        <v>180</v>
      </c>
    </row>
    <row r="298" spans="1:7" ht="48" thickBot="1" x14ac:dyDescent="0.3">
      <c r="A298" s="33">
        <v>120</v>
      </c>
      <c r="B298" s="33">
        <v>1</v>
      </c>
      <c r="C298" s="28" t="s">
        <v>190</v>
      </c>
      <c r="D298" s="6" t="s">
        <v>191</v>
      </c>
      <c r="E298" s="74">
        <v>6100</v>
      </c>
      <c r="F298" s="25">
        <v>1098000</v>
      </c>
      <c r="G298" s="54">
        <f t="shared" si="4"/>
        <v>180</v>
      </c>
    </row>
    <row r="299" spans="1:7" ht="16.5" thickBot="1" x14ac:dyDescent="0.3">
      <c r="A299" s="35"/>
      <c r="B299" s="35"/>
      <c r="C299" s="29"/>
      <c r="D299" s="7" t="s">
        <v>192</v>
      </c>
      <c r="E299" s="72"/>
      <c r="F299" s="26"/>
      <c r="G299" s="54" t="e">
        <f t="shared" si="4"/>
        <v>#DIV/0!</v>
      </c>
    </row>
    <row r="300" spans="1:7" ht="16.5" thickBot="1" x14ac:dyDescent="0.3">
      <c r="A300" s="35"/>
      <c r="B300" s="35"/>
      <c r="C300" s="41" t="s">
        <v>188</v>
      </c>
      <c r="D300" s="7" t="s">
        <v>189</v>
      </c>
      <c r="E300" s="72"/>
      <c r="F300" s="26"/>
      <c r="G300" s="54" t="e">
        <f t="shared" si="4"/>
        <v>#DIV/0!</v>
      </c>
    </row>
    <row r="301" spans="1:7" ht="16.5" thickBot="1" x14ac:dyDescent="0.3">
      <c r="A301" s="35"/>
      <c r="B301" s="35"/>
      <c r="C301" s="41"/>
      <c r="D301" s="7" t="s">
        <v>193</v>
      </c>
      <c r="E301" s="72"/>
      <c r="F301" s="26"/>
      <c r="G301" s="54" t="e">
        <f t="shared" si="4"/>
        <v>#DIV/0!</v>
      </c>
    </row>
    <row r="302" spans="1:7" ht="16.5" thickBot="1" x14ac:dyDescent="0.3">
      <c r="A302" s="35"/>
      <c r="B302" s="35"/>
      <c r="C302" s="41"/>
      <c r="D302" s="7" t="s">
        <v>194</v>
      </c>
      <c r="E302" s="72"/>
      <c r="F302" s="26"/>
      <c r="G302" s="54" t="e">
        <f t="shared" si="4"/>
        <v>#DIV/0!</v>
      </c>
    </row>
    <row r="303" spans="1:7" ht="16.5" thickBot="1" x14ac:dyDescent="0.3">
      <c r="A303" s="35"/>
      <c r="B303" s="35"/>
      <c r="C303" s="41"/>
      <c r="D303" s="7" t="s">
        <v>195</v>
      </c>
      <c r="E303" s="72"/>
      <c r="F303" s="26"/>
      <c r="G303" s="54" t="e">
        <f t="shared" si="4"/>
        <v>#DIV/0!</v>
      </c>
    </row>
    <row r="304" spans="1:7" ht="32.25" thickBot="1" x14ac:dyDescent="0.3">
      <c r="A304" s="35"/>
      <c r="B304" s="35"/>
      <c r="C304" s="41"/>
      <c r="D304" s="7" t="s">
        <v>196</v>
      </c>
      <c r="E304" s="72"/>
      <c r="F304" s="26"/>
      <c r="G304" s="54" t="e">
        <f t="shared" si="4"/>
        <v>#DIV/0!</v>
      </c>
    </row>
    <row r="305" spans="1:7" ht="16.5" thickBot="1" x14ac:dyDescent="0.3">
      <c r="A305" s="36"/>
      <c r="B305" s="36"/>
      <c r="C305" s="42"/>
      <c r="D305" s="12"/>
      <c r="E305" s="73"/>
      <c r="F305" s="27"/>
      <c r="G305" s="54" t="e">
        <f t="shared" si="4"/>
        <v>#DIV/0!</v>
      </c>
    </row>
    <row r="306" spans="1:7" ht="48" thickBot="1" x14ac:dyDescent="0.3">
      <c r="A306" s="33">
        <v>121</v>
      </c>
      <c r="B306" s="33">
        <v>1</v>
      </c>
      <c r="C306" s="47" t="s">
        <v>197</v>
      </c>
      <c r="D306" s="5" t="s">
        <v>198</v>
      </c>
      <c r="E306" s="74">
        <v>500</v>
      </c>
      <c r="F306" s="25">
        <v>90000</v>
      </c>
      <c r="G306" s="54">
        <f t="shared" si="4"/>
        <v>180</v>
      </c>
    </row>
    <row r="307" spans="1:7" ht="16.5" thickBot="1" x14ac:dyDescent="0.3">
      <c r="A307" s="35"/>
      <c r="B307" s="35"/>
      <c r="C307" s="47"/>
      <c r="D307" s="5" t="s">
        <v>199</v>
      </c>
      <c r="E307" s="72"/>
      <c r="F307" s="26"/>
      <c r="G307" s="54" t="e">
        <f t="shared" si="4"/>
        <v>#DIV/0!</v>
      </c>
    </row>
    <row r="308" spans="1:7" ht="16.5" thickBot="1" x14ac:dyDescent="0.3">
      <c r="A308" s="35"/>
      <c r="B308" s="35"/>
      <c r="C308" s="34" t="s">
        <v>188</v>
      </c>
      <c r="D308" s="5" t="s">
        <v>200</v>
      </c>
      <c r="E308" s="72"/>
      <c r="F308" s="26"/>
      <c r="G308" s="54" t="e">
        <f t="shared" si="4"/>
        <v>#DIV/0!</v>
      </c>
    </row>
    <row r="309" spans="1:7" ht="16.5" thickBot="1" x14ac:dyDescent="0.3">
      <c r="A309" s="35"/>
      <c r="B309" s="35"/>
      <c r="C309" s="34"/>
      <c r="D309" s="5" t="s">
        <v>201</v>
      </c>
      <c r="E309" s="72"/>
      <c r="F309" s="26"/>
      <c r="G309" s="54" t="e">
        <f t="shared" si="4"/>
        <v>#DIV/0!</v>
      </c>
    </row>
    <row r="310" spans="1:7" ht="16.5" thickBot="1" x14ac:dyDescent="0.3">
      <c r="A310" s="35"/>
      <c r="B310" s="35"/>
      <c r="C310" s="34"/>
      <c r="D310" s="5" t="s">
        <v>202</v>
      </c>
      <c r="E310" s="72"/>
      <c r="F310" s="26"/>
      <c r="G310" s="54" t="e">
        <f t="shared" si="4"/>
        <v>#DIV/0!</v>
      </c>
    </row>
    <row r="311" spans="1:7" ht="16.5" thickBot="1" x14ac:dyDescent="0.3">
      <c r="A311" s="35"/>
      <c r="B311" s="35"/>
      <c r="C311" s="34"/>
      <c r="D311" s="5" t="s">
        <v>203</v>
      </c>
      <c r="E311" s="72"/>
      <c r="F311" s="26"/>
      <c r="G311" s="54" t="e">
        <f t="shared" si="4"/>
        <v>#DIV/0!</v>
      </c>
    </row>
    <row r="312" spans="1:7" ht="16.5" thickBot="1" x14ac:dyDescent="0.3">
      <c r="A312" s="36"/>
      <c r="B312" s="36"/>
      <c r="C312" s="37"/>
      <c r="D312" s="9" t="s">
        <v>204</v>
      </c>
      <c r="E312" s="73"/>
      <c r="F312" s="27"/>
      <c r="G312" s="54" t="e">
        <f t="shared" si="4"/>
        <v>#DIV/0!</v>
      </c>
    </row>
    <row r="313" spans="1:7" ht="63.75" thickBot="1" x14ac:dyDescent="0.3">
      <c r="A313" s="33">
        <v>122</v>
      </c>
      <c r="B313" s="33">
        <v>1</v>
      </c>
      <c r="C313" s="47" t="s">
        <v>205</v>
      </c>
      <c r="D313" s="5" t="s">
        <v>206</v>
      </c>
      <c r="E313" s="74">
        <v>810</v>
      </c>
      <c r="F313" s="25">
        <v>502200</v>
      </c>
      <c r="G313" s="54">
        <f t="shared" si="4"/>
        <v>620</v>
      </c>
    </row>
    <row r="314" spans="1:7" ht="32.25" thickBot="1" x14ac:dyDescent="0.3">
      <c r="A314" s="35"/>
      <c r="B314" s="35"/>
      <c r="C314" s="47"/>
      <c r="D314" s="5" t="s">
        <v>207</v>
      </c>
      <c r="E314" s="72"/>
      <c r="F314" s="26"/>
      <c r="G314" s="54" t="e">
        <f t="shared" si="4"/>
        <v>#DIV/0!</v>
      </c>
    </row>
    <row r="315" spans="1:7" ht="16.5" thickBot="1" x14ac:dyDescent="0.3">
      <c r="A315" s="35"/>
      <c r="B315" s="35"/>
      <c r="C315" s="34" t="s">
        <v>188</v>
      </c>
      <c r="D315" s="5" t="s">
        <v>208</v>
      </c>
      <c r="E315" s="72"/>
      <c r="F315" s="26"/>
      <c r="G315" s="54" t="e">
        <f t="shared" si="4"/>
        <v>#DIV/0!</v>
      </c>
    </row>
    <row r="316" spans="1:7" ht="16.5" thickBot="1" x14ac:dyDescent="0.3">
      <c r="A316" s="35"/>
      <c r="B316" s="35"/>
      <c r="C316" s="34"/>
      <c r="D316" s="2"/>
      <c r="E316" s="72"/>
      <c r="F316" s="26"/>
      <c r="G316" s="54" t="e">
        <f t="shared" si="4"/>
        <v>#DIV/0!</v>
      </c>
    </row>
    <row r="317" spans="1:7" ht="16.5" thickBot="1" x14ac:dyDescent="0.3">
      <c r="A317" s="36"/>
      <c r="B317" s="36"/>
      <c r="C317" s="37"/>
      <c r="D317" s="3"/>
      <c r="E317" s="73"/>
      <c r="F317" s="27"/>
      <c r="G317" s="54" t="e">
        <f t="shared" si="4"/>
        <v>#DIV/0!</v>
      </c>
    </row>
    <row r="318" spans="1:7" ht="48" thickBot="1" x14ac:dyDescent="0.3">
      <c r="A318" s="33">
        <v>123</v>
      </c>
      <c r="B318" s="33">
        <v>1</v>
      </c>
      <c r="C318" s="28" t="s">
        <v>209</v>
      </c>
      <c r="D318" s="6" t="s">
        <v>210</v>
      </c>
      <c r="E318" s="74">
        <v>2500</v>
      </c>
      <c r="F318" s="25">
        <v>450000</v>
      </c>
      <c r="G318" s="54">
        <f t="shared" si="4"/>
        <v>180</v>
      </c>
    </row>
    <row r="319" spans="1:7" ht="32.25" thickBot="1" x14ac:dyDescent="0.3">
      <c r="A319" s="35"/>
      <c r="B319" s="35"/>
      <c r="C319" s="29"/>
      <c r="D319" s="7" t="s">
        <v>211</v>
      </c>
      <c r="E319" s="72"/>
      <c r="F319" s="26"/>
      <c r="G319" s="54" t="e">
        <f t="shared" si="4"/>
        <v>#DIV/0!</v>
      </c>
    </row>
    <row r="320" spans="1:7" ht="16.5" thickBot="1" x14ac:dyDescent="0.3">
      <c r="A320" s="36"/>
      <c r="B320" s="36"/>
      <c r="C320" s="42" t="s">
        <v>188</v>
      </c>
      <c r="D320" s="12"/>
      <c r="E320" s="73"/>
      <c r="F320" s="27"/>
      <c r="G320" s="54" t="e">
        <f t="shared" si="4"/>
        <v>#DIV/0!</v>
      </c>
    </row>
    <row r="321" spans="1:7" ht="63.75" thickBot="1" x14ac:dyDescent="0.3">
      <c r="A321" s="33">
        <v>124</v>
      </c>
      <c r="B321" s="33">
        <v>1</v>
      </c>
      <c r="C321" s="28" t="s">
        <v>212</v>
      </c>
      <c r="D321" s="6" t="s">
        <v>213</v>
      </c>
      <c r="E321" s="74">
        <v>2980</v>
      </c>
      <c r="F321" s="25">
        <v>536400</v>
      </c>
      <c r="G321" s="54">
        <f t="shared" si="4"/>
        <v>180</v>
      </c>
    </row>
    <row r="322" spans="1:7" ht="16.5" thickBot="1" x14ac:dyDescent="0.3">
      <c r="A322" s="36"/>
      <c r="B322" s="36"/>
      <c r="C322" s="42" t="s">
        <v>188</v>
      </c>
      <c r="D322" s="8"/>
      <c r="E322" s="73"/>
      <c r="F322" s="27"/>
      <c r="G322" s="54" t="e">
        <f t="shared" si="4"/>
        <v>#DIV/0!</v>
      </c>
    </row>
    <row r="323" spans="1:7" ht="48" thickBot="1" x14ac:dyDescent="0.3">
      <c r="A323" s="33">
        <v>126</v>
      </c>
      <c r="B323" s="33">
        <v>1</v>
      </c>
      <c r="C323" s="47" t="s">
        <v>214</v>
      </c>
      <c r="D323" s="5" t="s">
        <v>215</v>
      </c>
      <c r="E323" s="74">
        <v>10900</v>
      </c>
      <c r="F323" s="20">
        <v>1962000</v>
      </c>
      <c r="G323" s="54">
        <f t="shared" si="4"/>
        <v>180</v>
      </c>
    </row>
    <row r="324" spans="1:7" ht="16.5" thickBot="1" x14ac:dyDescent="0.3">
      <c r="A324" s="35"/>
      <c r="B324" s="35"/>
      <c r="C324" s="47"/>
      <c r="D324" s="5" t="s">
        <v>216</v>
      </c>
      <c r="E324" s="72"/>
      <c r="F324" s="20"/>
      <c r="G324" s="54" t="e">
        <f t="shared" si="4"/>
        <v>#DIV/0!</v>
      </c>
    </row>
    <row r="325" spans="1:7" ht="16.5" thickBot="1" x14ac:dyDescent="0.3">
      <c r="A325" s="35"/>
      <c r="B325" s="35"/>
      <c r="C325" s="34" t="s">
        <v>188</v>
      </c>
      <c r="D325" s="5" t="s">
        <v>217</v>
      </c>
      <c r="E325" s="72"/>
      <c r="F325" s="20"/>
      <c r="G325" s="54" t="e">
        <f t="shared" si="4"/>
        <v>#DIV/0!</v>
      </c>
    </row>
    <row r="326" spans="1:7" ht="16.5" thickBot="1" x14ac:dyDescent="0.3">
      <c r="A326" s="35"/>
      <c r="B326" s="35"/>
      <c r="C326" s="34"/>
      <c r="D326" s="5" t="s">
        <v>218</v>
      </c>
      <c r="E326" s="72"/>
      <c r="F326" s="20"/>
      <c r="G326" s="54" t="e">
        <f t="shared" si="4"/>
        <v>#DIV/0!</v>
      </c>
    </row>
    <row r="327" spans="1:7" ht="16.5" thickBot="1" x14ac:dyDescent="0.3">
      <c r="A327" s="35"/>
      <c r="B327" s="35"/>
      <c r="C327" s="34"/>
      <c r="D327" s="5" t="s">
        <v>219</v>
      </c>
      <c r="E327" s="72"/>
      <c r="F327" s="20"/>
      <c r="G327" s="54" t="e">
        <f t="shared" ref="G327:G390" si="5">(F327/E327)</f>
        <v>#DIV/0!</v>
      </c>
    </row>
    <row r="328" spans="1:7" ht="79.5" thickBot="1" x14ac:dyDescent="0.3">
      <c r="A328" s="33">
        <v>127</v>
      </c>
      <c r="B328" s="33">
        <v>1</v>
      </c>
      <c r="C328" s="45" t="s">
        <v>220</v>
      </c>
      <c r="D328" s="10" t="s">
        <v>221</v>
      </c>
      <c r="E328" s="83">
        <v>205</v>
      </c>
      <c r="F328" s="25">
        <v>36900</v>
      </c>
      <c r="G328" s="54">
        <f t="shared" si="5"/>
        <v>180</v>
      </c>
    </row>
    <row r="329" spans="1:7" ht="32.25" thickBot="1" x14ac:dyDescent="0.3">
      <c r="A329" s="35"/>
      <c r="B329" s="35"/>
      <c r="C329" s="34"/>
      <c r="D329" s="2" t="s">
        <v>222</v>
      </c>
      <c r="E329" s="84"/>
      <c r="F329" s="20"/>
      <c r="G329" s="54" t="e">
        <f t="shared" si="5"/>
        <v>#DIV/0!</v>
      </c>
    </row>
    <row r="330" spans="1:7" ht="16.5" thickBot="1" x14ac:dyDescent="0.3">
      <c r="A330" s="35"/>
      <c r="B330" s="35"/>
      <c r="C330" s="34" t="s">
        <v>188</v>
      </c>
      <c r="D330" s="2" t="s">
        <v>223</v>
      </c>
      <c r="E330" s="84"/>
      <c r="F330" s="20"/>
      <c r="G330" s="54" t="e">
        <f t="shared" si="5"/>
        <v>#DIV/0!</v>
      </c>
    </row>
    <row r="331" spans="1:7" ht="16.5" thickBot="1" x14ac:dyDescent="0.3">
      <c r="A331" s="35"/>
      <c r="B331" s="35"/>
      <c r="C331" s="34"/>
      <c r="D331" s="2" t="s">
        <v>224</v>
      </c>
      <c r="E331" s="84"/>
      <c r="F331" s="20"/>
      <c r="G331" s="54" t="e">
        <f t="shared" si="5"/>
        <v>#DIV/0!</v>
      </c>
    </row>
    <row r="332" spans="1:7" ht="16.5" thickBot="1" x14ac:dyDescent="0.3">
      <c r="A332" s="36"/>
      <c r="B332" s="36"/>
      <c r="C332" s="37"/>
      <c r="D332" s="3"/>
      <c r="E332" s="85"/>
      <c r="F332" s="1"/>
      <c r="G332" s="54" t="e">
        <f t="shared" si="5"/>
        <v>#DIV/0!</v>
      </c>
    </row>
    <row r="333" spans="1:7" ht="63.75" thickBot="1" x14ac:dyDescent="0.3">
      <c r="A333" s="33">
        <v>128</v>
      </c>
      <c r="B333" s="33">
        <v>1</v>
      </c>
      <c r="C333" s="47" t="s">
        <v>225</v>
      </c>
      <c r="D333" s="2" t="s">
        <v>226</v>
      </c>
      <c r="E333" s="74">
        <v>2300</v>
      </c>
      <c r="F333" s="20">
        <v>414000</v>
      </c>
      <c r="G333" s="54">
        <f t="shared" si="5"/>
        <v>180</v>
      </c>
    </row>
    <row r="334" spans="1:7" ht="16.5" thickBot="1" x14ac:dyDescent="0.3">
      <c r="A334" s="35"/>
      <c r="B334" s="35"/>
      <c r="C334" s="47"/>
      <c r="D334" s="2" t="s">
        <v>227</v>
      </c>
      <c r="E334" s="72"/>
      <c r="F334" s="20"/>
      <c r="G334" s="54" t="e">
        <f t="shared" si="5"/>
        <v>#DIV/0!</v>
      </c>
    </row>
    <row r="335" spans="1:7" ht="16.5" thickBot="1" x14ac:dyDescent="0.3">
      <c r="A335" s="35"/>
      <c r="B335" s="35"/>
      <c r="C335" s="34" t="s">
        <v>188</v>
      </c>
      <c r="D335" s="5"/>
      <c r="E335" s="72"/>
      <c r="F335" s="20"/>
      <c r="G335" s="54" t="e">
        <f t="shared" si="5"/>
        <v>#DIV/0!</v>
      </c>
    </row>
    <row r="336" spans="1:7" ht="32.25" thickBot="1" x14ac:dyDescent="0.3">
      <c r="A336" s="33">
        <v>129</v>
      </c>
      <c r="B336" s="33">
        <v>1</v>
      </c>
      <c r="C336" s="28" t="s">
        <v>225</v>
      </c>
      <c r="D336" s="6" t="s">
        <v>228</v>
      </c>
      <c r="E336" s="74">
        <v>3500</v>
      </c>
      <c r="F336" s="25">
        <v>595000</v>
      </c>
      <c r="G336" s="54">
        <f t="shared" si="5"/>
        <v>170</v>
      </c>
    </row>
    <row r="337" spans="1:7" ht="16.5" thickBot="1" x14ac:dyDescent="0.3">
      <c r="A337" s="35"/>
      <c r="B337" s="35"/>
      <c r="C337" s="29"/>
      <c r="D337" s="7" t="s">
        <v>229</v>
      </c>
      <c r="E337" s="72"/>
      <c r="F337" s="26"/>
      <c r="G337" s="54" t="e">
        <f t="shared" si="5"/>
        <v>#DIV/0!</v>
      </c>
    </row>
    <row r="338" spans="1:7" ht="48" thickBot="1" x14ac:dyDescent="0.3">
      <c r="A338" s="36"/>
      <c r="B338" s="36"/>
      <c r="C338" s="42" t="s">
        <v>188</v>
      </c>
      <c r="D338" s="8" t="s">
        <v>230</v>
      </c>
      <c r="E338" s="73"/>
      <c r="F338" s="27"/>
      <c r="G338" s="54" t="e">
        <f t="shared" si="5"/>
        <v>#DIV/0!</v>
      </c>
    </row>
    <row r="339" spans="1:7" ht="79.5" thickBot="1" x14ac:dyDescent="0.3">
      <c r="A339" s="33">
        <v>130</v>
      </c>
      <c r="B339" s="33">
        <v>1</v>
      </c>
      <c r="C339" s="47" t="s">
        <v>374</v>
      </c>
      <c r="D339" s="10" t="s">
        <v>231</v>
      </c>
      <c r="E339" s="74">
        <v>800</v>
      </c>
      <c r="F339" s="25">
        <v>220000</v>
      </c>
      <c r="G339" s="54">
        <f t="shared" si="5"/>
        <v>275</v>
      </c>
    </row>
    <row r="340" spans="1:7" ht="48" thickBot="1" x14ac:dyDescent="0.3">
      <c r="A340" s="33">
        <v>131</v>
      </c>
      <c r="B340" s="33">
        <v>1</v>
      </c>
      <c r="C340" s="43" t="s">
        <v>212</v>
      </c>
      <c r="D340" s="10" t="s">
        <v>232</v>
      </c>
      <c r="E340" s="83">
        <v>2840</v>
      </c>
      <c r="F340" s="25">
        <v>511200</v>
      </c>
      <c r="G340" s="54">
        <f t="shared" si="5"/>
        <v>180</v>
      </c>
    </row>
    <row r="341" spans="1:7" ht="16.5" thickBot="1" x14ac:dyDescent="0.3">
      <c r="A341" s="35"/>
      <c r="B341" s="35"/>
      <c r="C341" s="40"/>
      <c r="D341" s="11" t="s">
        <v>233</v>
      </c>
      <c r="E341" s="84"/>
      <c r="F341" s="26"/>
      <c r="G341" s="54" t="e">
        <f t="shared" si="5"/>
        <v>#DIV/0!</v>
      </c>
    </row>
    <row r="342" spans="1:7" ht="16.5" thickBot="1" x14ac:dyDescent="0.3">
      <c r="A342" s="35"/>
      <c r="B342" s="35"/>
      <c r="C342" s="41" t="s">
        <v>188</v>
      </c>
      <c r="D342" s="11" t="s">
        <v>234</v>
      </c>
      <c r="E342" s="84"/>
      <c r="F342" s="26"/>
      <c r="G342" s="54" t="e">
        <f t="shared" si="5"/>
        <v>#DIV/0!</v>
      </c>
    </row>
    <row r="343" spans="1:7" ht="16.5" thickBot="1" x14ac:dyDescent="0.3">
      <c r="A343" s="35"/>
      <c r="B343" s="35"/>
      <c r="C343" s="41"/>
      <c r="D343" s="11" t="s">
        <v>235</v>
      </c>
      <c r="E343" s="84"/>
      <c r="F343" s="26"/>
      <c r="G343" s="54" t="e">
        <f t="shared" si="5"/>
        <v>#DIV/0!</v>
      </c>
    </row>
    <row r="344" spans="1:7" ht="16.5" thickBot="1" x14ac:dyDescent="0.3">
      <c r="A344" s="35"/>
      <c r="B344" s="35"/>
      <c r="C344" s="41"/>
      <c r="D344" s="11" t="s">
        <v>236</v>
      </c>
      <c r="E344" s="84"/>
      <c r="F344" s="26"/>
      <c r="G344" s="54" t="e">
        <f t="shared" si="5"/>
        <v>#DIV/0!</v>
      </c>
    </row>
    <row r="345" spans="1:7" ht="16.5" thickBot="1" x14ac:dyDescent="0.3">
      <c r="A345" s="35"/>
      <c r="B345" s="35"/>
      <c r="C345" s="41"/>
      <c r="D345" s="11" t="s">
        <v>237</v>
      </c>
      <c r="E345" s="84"/>
      <c r="F345" s="26"/>
      <c r="G345" s="54" t="e">
        <f t="shared" si="5"/>
        <v>#DIV/0!</v>
      </c>
    </row>
    <row r="346" spans="1:7" ht="16.5" thickBot="1" x14ac:dyDescent="0.3">
      <c r="A346" s="35"/>
      <c r="B346" s="35"/>
      <c r="C346" s="41"/>
      <c r="D346" s="11" t="s">
        <v>238</v>
      </c>
      <c r="E346" s="84"/>
      <c r="F346" s="26"/>
      <c r="G346" s="54" t="e">
        <f t="shared" si="5"/>
        <v>#DIV/0!</v>
      </c>
    </row>
    <row r="347" spans="1:7" ht="16.5" thickBot="1" x14ac:dyDescent="0.3">
      <c r="A347" s="36"/>
      <c r="B347" s="36"/>
      <c r="C347" s="42"/>
      <c r="D347" s="12" t="s">
        <v>239</v>
      </c>
      <c r="E347" s="85"/>
      <c r="F347" s="27"/>
      <c r="G347" s="54" t="e">
        <f t="shared" si="5"/>
        <v>#DIV/0!</v>
      </c>
    </row>
    <row r="348" spans="1:7" ht="63.75" thickBot="1" x14ac:dyDescent="0.3">
      <c r="A348" s="33">
        <v>134</v>
      </c>
      <c r="B348" s="33">
        <v>1</v>
      </c>
      <c r="C348" s="50" t="s">
        <v>240</v>
      </c>
      <c r="D348" s="2" t="s">
        <v>241</v>
      </c>
      <c r="E348" s="83">
        <v>250</v>
      </c>
      <c r="F348" s="20">
        <v>87500</v>
      </c>
      <c r="G348" s="54">
        <f t="shared" si="5"/>
        <v>350</v>
      </c>
    </row>
    <row r="349" spans="1:7" ht="16.5" thickBot="1" x14ac:dyDescent="0.3">
      <c r="A349" s="35"/>
      <c r="B349" s="35"/>
      <c r="C349" s="50"/>
      <c r="D349" s="2" t="s">
        <v>242</v>
      </c>
      <c r="E349" s="84"/>
      <c r="F349" s="20"/>
      <c r="G349" s="54" t="e">
        <f t="shared" si="5"/>
        <v>#DIV/0!</v>
      </c>
    </row>
    <row r="350" spans="1:7" ht="16.5" thickBot="1" x14ac:dyDescent="0.3">
      <c r="A350" s="35"/>
      <c r="B350" s="35"/>
      <c r="C350" s="34" t="s">
        <v>188</v>
      </c>
      <c r="D350" s="2" t="s">
        <v>243</v>
      </c>
      <c r="E350" s="84"/>
      <c r="F350" s="20"/>
      <c r="G350" s="54" t="e">
        <f t="shared" si="5"/>
        <v>#DIV/0!</v>
      </c>
    </row>
    <row r="351" spans="1:7" ht="16.5" thickBot="1" x14ac:dyDescent="0.3">
      <c r="A351" s="35"/>
      <c r="B351" s="35"/>
      <c r="C351" s="34"/>
      <c r="D351" s="2" t="s">
        <v>244</v>
      </c>
      <c r="E351" s="84"/>
      <c r="F351" s="20"/>
      <c r="G351" s="54" t="e">
        <f t="shared" si="5"/>
        <v>#DIV/0!</v>
      </c>
    </row>
    <row r="352" spans="1:7" ht="16.5" thickBot="1" x14ac:dyDescent="0.3">
      <c r="A352" s="35"/>
      <c r="B352" s="35"/>
      <c r="C352" s="34"/>
      <c r="D352" s="2" t="s">
        <v>245</v>
      </c>
      <c r="E352" s="84"/>
      <c r="F352" s="20"/>
      <c r="G352" s="54" t="e">
        <f t="shared" si="5"/>
        <v>#DIV/0!</v>
      </c>
    </row>
    <row r="353" spans="1:7" ht="16.5" thickBot="1" x14ac:dyDescent="0.3">
      <c r="A353" s="35"/>
      <c r="B353" s="35"/>
      <c r="C353" s="34"/>
      <c r="D353" s="2" t="s">
        <v>246</v>
      </c>
      <c r="E353" s="84"/>
      <c r="F353" s="20"/>
      <c r="G353" s="54" t="e">
        <f t="shared" si="5"/>
        <v>#DIV/0!</v>
      </c>
    </row>
    <row r="354" spans="1:7" ht="16.5" thickBot="1" x14ac:dyDescent="0.3">
      <c r="A354" s="35"/>
      <c r="B354" s="35"/>
      <c r="C354" s="34"/>
      <c r="D354" s="2" t="s">
        <v>247</v>
      </c>
      <c r="E354" s="84"/>
      <c r="F354" s="20"/>
      <c r="G354" s="54" t="e">
        <f t="shared" si="5"/>
        <v>#DIV/0!</v>
      </c>
    </row>
    <row r="355" spans="1:7" ht="16.5" thickBot="1" x14ac:dyDescent="0.3">
      <c r="A355" s="35"/>
      <c r="B355" s="35"/>
      <c r="C355" s="34"/>
      <c r="D355" s="2" t="s">
        <v>248</v>
      </c>
      <c r="E355" s="84"/>
      <c r="F355" s="20"/>
      <c r="G355" s="54" t="e">
        <f t="shared" si="5"/>
        <v>#DIV/0!</v>
      </c>
    </row>
    <row r="356" spans="1:7" ht="48" thickBot="1" x14ac:dyDescent="0.3">
      <c r="A356" s="33">
        <v>135</v>
      </c>
      <c r="B356" s="33">
        <v>1</v>
      </c>
      <c r="C356" s="28" t="s">
        <v>249</v>
      </c>
      <c r="D356" s="6" t="s">
        <v>250</v>
      </c>
      <c r="E356" s="74">
        <v>455</v>
      </c>
      <c r="F356" s="25">
        <v>109200</v>
      </c>
      <c r="G356" s="54">
        <f t="shared" si="5"/>
        <v>240</v>
      </c>
    </row>
    <row r="357" spans="1:7" ht="16.5" thickBot="1" x14ac:dyDescent="0.3">
      <c r="A357" s="35"/>
      <c r="B357" s="35"/>
      <c r="C357" s="47"/>
      <c r="D357" s="5" t="s">
        <v>251</v>
      </c>
      <c r="E357" s="72"/>
      <c r="F357" s="20"/>
      <c r="G357" s="54" t="e">
        <f t="shared" si="5"/>
        <v>#DIV/0!</v>
      </c>
    </row>
    <row r="358" spans="1:7" ht="16.5" thickBot="1" x14ac:dyDescent="0.3">
      <c r="A358" s="35"/>
      <c r="B358" s="35"/>
      <c r="C358" s="34" t="s">
        <v>188</v>
      </c>
      <c r="D358" s="2"/>
      <c r="E358" s="72"/>
      <c r="F358" s="20"/>
      <c r="G358" s="54" t="e">
        <f t="shared" si="5"/>
        <v>#DIV/0!</v>
      </c>
    </row>
    <row r="359" spans="1:7" ht="16.5" thickBot="1" x14ac:dyDescent="0.3">
      <c r="A359" s="35"/>
      <c r="B359" s="35"/>
      <c r="C359" s="34"/>
      <c r="D359" s="2"/>
      <c r="E359" s="72"/>
      <c r="F359" s="20"/>
      <c r="G359" s="54" t="e">
        <f t="shared" si="5"/>
        <v>#DIV/0!</v>
      </c>
    </row>
    <row r="360" spans="1:7" ht="16.5" thickBot="1" x14ac:dyDescent="0.3">
      <c r="A360" s="35"/>
      <c r="B360" s="35"/>
      <c r="C360" s="34"/>
      <c r="D360" s="2"/>
      <c r="E360" s="72"/>
      <c r="F360" s="20"/>
      <c r="G360" s="54" t="e">
        <f t="shared" si="5"/>
        <v>#DIV/0!</v>
      </c>
    </row>
    <row r="361" spans="1:7" ht="32.25" thickBot="1" x14ac:dyDescent="0.3">
      <c r="A361" s="33">
        <v>137</v>
      </c>
      <c r="B361" s="33">
        <v>1</v>
      </c>
      <c r="C361" s="28" t="s">
        <v>225</v>
      </c>
      <c r="D361" s="6" t="s">
        <v>253</v>
      </c>
      <c r="E361" s="74">
        <v>770</v>
      </c>
      <c r="F361" s="25">
        <v>130900</v>
      </c>
      <c r="G361" s="54">
        <f t="shared" si="5"/>
        <v>170</v>
      </c>
    </row>
    <row r="362" spans="1:7" ht="16.5" thickBot="1" x14ac:dyDescent="0.3">
      <c r="A362" s="35"/>
      <c r="B362" s="35"/>
      <c r="C362" s="29"/>
      <c r="D362" s="7" t="s">
        <v>254</v>
      </c>
      <c r="E362" s="72"/>
      <c r="F362" s="26"/>
      <c r="G362" s="54" t="e">
        <f t="shared" si="5"/>
        <v>#DIV/0!</v>
      </c>
    </row>
    <row r="363" spans="1:7" ht="32.25" thickBot="1" x14ac:dyDescent="0.3">
      <c r="A363" s="36"/>
      <c r="B363" s="36"/>
      <c r="C363" s="42" t="s">
        <v>188</v>
      </c>
      <c r="D363" s="8" t="s">
        <v>255</v>
      </c>
      <c r="E363" s="73"/>
      <c r="F363" s="27"/>
      <c r="G363" s="54" t="e">
        <f t="shared" si="5"/>
        <v>#DIV/0!</v>
      </c>
    </row>
    <row r="364" spans="1:7" ht="63.75" thickBot="1" x14ac:dyDescent="0.3">
      <c r="A364" s="35">
        <v>138</v>
      </c>
      <c r="B364" s="35">
        <v>1</v>
      </c>
      <c r="C364" s="47" t="s">
        <v>205</v>
      </c>
      <c r="D364" s="5" t="s">
        <v>256</v>
      </c>
      <c r="E364" s="72">
        <v>1070</v>
      </c>
      <c r="F364" s="20">
        <v>834600</v>
      </c>
      <c r="G364" s="54">
        <f t="shared" si="5"/>
        <v>780</v>
      </c>
    </row>
    <row r="365" spans="1:7" ht="16.5" thickBot="1" x14ac:dyDescent="0.3">
      <c r="A365" s="35"/>
      <c r="B365" s="35"/>
      <c r="C365" s="47"/>
      <c r="D365" s="5" t="s">
        <v>257</v>
      </c>
      <c r="E365" s="72"/>
      <c r="F365" s="20"/>
      <c r="G365" s="54" t="e">
        <f t="shared" si="5"/>
        <v>#DIV/0!</v>
      </c>
    </row>
    <row r="366" spans="1:7" ht="16.5" thickBot="1" x14ac:dyDescent="0.3">
      <c r="A366" s="36"/>
      <c r="B366" s="36"/>
      <c r="C366" s="37" t="s">
        <v>188</v>
      </c>
      <c r="D366" s="3"/>
      <c r="E366" s="73"/>
      <c r="F366" s="1"/>
      <c r="G366" s="54" t="e">
        <f t="shared" si="5"/>
        <v>#DIV/0!</v>
      </c>
    </row>
    <row r="367" spans="1:7" ht="48" thickBot="1" x14ac:dyDescent="0.3">
      <c r="A367" s="33">
        <v>139</v>
      </c>
      <c r="B367" s="33">
        <v>1</v>
      </c>
      <c r="C367" s="47" t="s">
        <v>375</v>
      </c>
      <c r="D367" s="6" t="s">
        <v>258</v>
      </c>
      <c r="E367" s="74">
        <v>1655</v>
      </c>
      <c r="F367" s="25">
        <v>1158600</v>
      </c>
      <c r="G367" s="54">
        <f t="shared" si="5"/>
        <v>700.06042296072508</v>
      </c>
    </row>
    <row r="368" spans="1:7" ht="48" thickBot="1" x14ac:dyDescent="0.3">
      <c r="A368" s="33">
        <v>140</v>
      </c>
      <c r="B368" s="33">
        <v>1</v>
      </c>
      <c r="C368" s="28" t="s">
        <v>376</v>
      </c>
      <c r="D368" s="6" t="s">
        <v>259</v>
      </c>
      <c r="E368" s="74">
        <v>790</v>
      </c>
      <c r="F368" s="25">
        <v>221200</v>
      </c>
      <c r="G368" s="54">
        <f t="shared" si="5"/>
        <v>280</v>
      </c>
    </row>
    <row r="369" spans="1:7" ht="16.5" thickBot="1" x14ac:dyDescent="0.3">
      <c r="A369" s="35"/>
      <c r="B369" s="35"/>
      <c r="C369" s="29"/>
      <c r="D369" s="7" t="s">
        <v>260</v>
      </c>
      <c r="E369" s="72"/>
      <c r="F369" s="26"/>
      <c r="G369" s="54" t="e">
        <f t="shared" si="5"/>
        <v>#DIV/0!</v>
      </c>
    </row>
    <row r="370" spans="1:7" ht="63.75" thickBot="1" x14ac:dyDescent="0.3">
      <c r="A370" s="33">
        <v>141</v>
      </c>
      <c r="B370" s="33">
        <v>1</v>
      </c>
      <c r="C370" s="28" t="s">
        <v>376</v>
      </c>
      <c r="D370" s="6" t="s">
        <v>261</v>
      </c>
      <c r="E370" s="74">
        <v>1590</v>
      </c>
      <c r="F370" s="25">
        <v>318000</v>
      </c>
      <c r="G370" s="54">
        <f t="shared" si="5"/>
        <v>200</v>
      </c>
    </row>
    <row r="371" spans="1:7" ht="16.5" thickBot="1" x14ac:dyDescent="0.3">
      <c r="A371" s="36"/>
      <c r="B371" s="36"/>
      <c r="C371" s="30"/>
      <c r="D371" s="8" t="s">
        <v>260</v>
      </c>
      <c r="E371" s="73"/>
      <c r="F371" s="27"/>
      <c r="G371" s="54" t="e">
        <f t="shared" si="5"/>
        <v>#DIV/0!</v>
      </c>
    </row>
    <row r="372" spans="1:7" ht="63.75" thickBot="1" x14ac:dyDescent="0.3">
      <c r="A372" s="35">
        <v>142</v>
      </c>
      <c r="B372" s="35">
        <v>1</v>
      </c>
      <c r="C372" s="47" t="s">
        <v>376</v>
      </c>
      <c r="D372" s="7" t="s">
        <v>262</v>
      </c>
      <c r="E372" s="72">
        <v>240</v>
      </c>
      <c r="F372" s="26">
        <v>43200</v>
      </c>
      <c r="G372" s="54">
        <f t="shared" si="5"/>
        <v>180</v>
      </c>
    </row>
    <row r="373" spans="1:7" ht="79.5" thickBot="1" x14ac:dyDescent="0.3">
      <c r="A373" s="33">
        <v>144</v>
      </c>
      <c r="B373" s="33"/>
      <c r="C373" s="45" t="s">
        <v>377</v>
      </c>
      <c r="D373" s="10" t="s">
        <v>263</v>
      </c>
      <c r="E373" s="90">
        <v>163</v>
      </c>
      <c r="F373" s="89">
        <v>652000</v>
      </c>
      <c r="G373" s="54">
        <f t="shared" si="5"/>
        <v>4000</v>
      </c>
    </row>
    <row r="374" spans="1:7" ht="16.5" thickBot="1" x14ac:dyDescent="0.3">
      <c r="A374" s="35"/>
      <c r="B374" s="35"/>
      <c r="C374" s="41"/>
      <c r="D374" s="11"/>
      <c r="E374" s="90">
        <v>8</v>
      </c>
      <c r="F374" s="89">
        <v>1800</v>
      </c>
      <c r="G374" s="54">
        <f t="shared" si="5"/>
        <v>225</v>
      </c>
    </row>
    <row r="375" spans="1:7" ht="16.5" thickBot="1" x14ac:dyDescent="0.3">
      <c r="A375" s="35"/>
      <c r="B375" s="35"/>
      <c r="C375" s="41"/>
      <c r="D375" s="11"/>
      <c r="E375" s="90">
        <v>8</v>
      </c>
      <c r="F375" s="89">
        <v>300</v>
      </c>
      <c r="G375" s="54">
        <f t="shared" si="5"/>
        <v>37.5</v>
      </c>
    </row>
    <row r="376" spans="1:7" ht="16.5" thickBot="1" x14ac:dyDescent="0.3">
      <c r="A376" s="36"/>
      <c r="B376" s="36"/>
      <c r="C376" s="42"/>
      <c r="D376" s="12" t="s">
        <v>371</v>
      </c>
      <c r="E376" s="90"/>
      <c r="F376" s="62">
        <f>SUM(G373:G375)</f>
        <v>4262.5</v>
      </c>
      <c r="G376" s="54" t="e">
        <f t="shared" si="5"/>
        <v>#DIV/0!</v>
      </c>
    </row>
    <row r="377" spans="1:7" ht="48" thickBot="1" x14ac:dyDescent="0.3">
      <c r="A377" s="39">
        <v>147</v>
      </c>
      <c r="B377" s="39">
        <v>1</v>
      </c>
      <c r="C377" s="31" t="s">
        <v>378</v>
      </c>
      <c r="D377" s="17" t="s">
        <v>264</v>
      </c>
      <c r="E377" s="78">
        <v>2060</v>
      </c>
      <c r="F377" s="89">
        <v>339900</v>
      </c>
      <c r="G377" s="54">
        <f t="shared" si="5"/>
        <v>165</v>
      </c>
    </row>
    <row r="378" spans="1:7" ht="95.25" thickBot="1" x14ac:dyDescent="0.3">
      <c r="A378" s="40">
        <v>148</v>
      </c>
      <c r="B378" s="35">
        <v>1</v>
      </c>
      <c r="C378" s="29" t="s">
        <v>376</v>
      </c>
      <c r="D378" s="7" t="s">
        <v>406</v>
      </c>
      <c r="E378" s="76">
        <v>350</v>
      </c>
      <c r="F378" s="26">
        <v>122500</v>
      </c>
      <c r="G378" s="54">
        <f t="shared" si="5"/>
        <v>350</v>
      </c>
    </row>
    <row r="379" spans="1:7" ht="16.5" thickBot="1" x14ac:dyDescent="0.3">
      <c r="A379" s="95"/>
      <c r="B379" s="39"/>
      <c r="C379" s="31"/>
      <c r="D379" s="17"/>
      <c r="E379" s="97">
        <v>243</v>
      </c>
      <c r="F379" s="89">
        <v>290</v>
      </c>
      <c r="G379" s="54">
        <f t="shared" si="5"/>
        <v>1.1934156378600822</v>
      </c>
    </row>
    <row r="380" spans="1:7" ht="16.5" thickBot="1" x14ac:dyDescent="0.3">
      <c r="A380" s="44"/>
      <c r="B380" s="36"/>
      <c r="C380" s="30"/>
      <c r="D380" s="8" t="s">
        <v>371</v>
      </c>
      <c r="E380" s="77"/>
      <c r="F380" s="24">
        <f>SUM(G378:G379)</f>
        <v>351.19341563786008</v>
      </c>
      <c r="G380" s="54" t="e">
        <f t="shared" si="5"/>
        <v>#DIV/0!</v>
      </c>
    </row>
    <row r="381" spans="1:7" ht="79.5" thickBot="1" x14ac:dyDescent="0.3">
      <c r="A381" s="95">
        <v>149</v>
      </c>
      <c r="B381" s="39">
        <v>1</v>
      </c>
      <c r="C381" s="31" t="s">
        <v>408</v>
      </c>
      <c r="D381" s="17" t="s">
        <v>407</v>
      </c>
      <c r="E381" s="78">
        <v>500</v>
      </c>
      <c r="F381" s="89">
        <v>325000</v>
      </c>
      <c r="G381" s="54">
        <f t="shared" si="5"/>
        <v>650</v>
      </c>
    </row>
    <row r="382" spans="1:7" ht="79.5" thickBot="1" x14ac:dyDescent="0.3">
      <c r="A382" s="33">
        <v>153</v>
      </c>
      <c r="B382" s="33">
        <v>1</v>
      </c>
      <c r="C382" s="47" t="s">
        <v>409</v>
      </c>
      <c r="D382" s="5" t="s">
        <v>410</v>
      </c>
      <c r="E382" s="74">
        <v>560</v>
      </c>
      <c r="F382" s="25">
        <v>302400</v>
      </c>
      <c r="G382" s="54">
        <f t="shared" si="5"/>
        <v>540</v>
      </c>
    </row>
    <row r="383" spans="1:7" ht="79.5" thickBot="1" x14ac:dyDescent="0.3">
      <c r="A383" s="33">
        <v>154</v>
      </c>
      <c r="B383" s="33">
        <v>1</v>
      </c>
      <c r="C383" s="96" t="s">
        <v>412</v>
      </c>
      <c r="D383" s="4" t="s">
        <v>411</v>
      </c>
      <c r="E383" s="83">
        <v>300</v>
      </c>
      <c r="F383" s="25">
        <v>54000</v>
      </c>
      <c r="G383" s="54">
        <f t="shared" si="5"/>
        <v>180</v>
      </c>
    </row>
    <row r="384" spans="1:7" ht="95.25" thickBot="1" x14ac:dyDescent="0.3">
      <c r="A384" s="33">
        <v>159</v>
      </c>
      <c r="B384" s="33">
        <v>1</v>
      </c>
      <c r="C384" s="48" t="s">
        <v>413</v>
      </c>
      <c r="D384" s="6" t="s">
        <v>265</v>
      </c>
      <c r="E384" s="74">
        <v>800</v>
      </c>
      <c r="F384" s="25">
        <v>144000</v>
      </c>
      <c r="G384" s="54">
        <f t="shared" si="5"/>
        <v>180</v>
      </c>
    </row>
    <row r="385" spans="1:7" ht="95.25" thickBot="1" x14ac:dyDescent="0.3">
      <c r="A385" s="39">
        <v>160</v>
      </c>
      <c r="B385" s="39">
        <v>1</v>
      </c>
      <c r="C385" s="31" t="s">
        <v>378</v>
      </c>
      <c r="D385" s="17" t="s">
        <v>266</v>
      </c>
      <c r="E385" s="78">
        <v>450</v>
      </c>
      <c r="F385" s="89">
        <v>81000</v>
      </c>
      <c r="G385" s="54">
        <f t="shared" si="5"/>
        <v>180</v>
      </c>
    </row>
    <row r="386" spans="1:7" ht="95.25" thickBot="1" x14ac:dyDescent="0.3">
      <c r="A386" s="35">
        <v>162</v>
      </c>
      <c r="B386" s="35">
        <v>1</v>
      </c>
      <c r="C386" s="50" t="s">
        <v>414</v>
      </c>
      <c r="D386" s="2" t="s">
        <v>267</v>
      </c>
      <c r="E386" s="84">
        <v>105</v>
      </c>
      <c r="F386" s="20">
        <v>73500</v>
      </c>
      <c r="G386" s="54">
        <f t="shared" si="5"/>
        <v>700</v>
      </c>
    </row>
    <row r="387" spans="1:7" ht="32.25" thickBot="1" x14ac:dyDescent="0.3">
      <c r="A387" s="35"/>
      <c r="B387" s="35"/>
      <c r="C387" s="50"/>
      <c r="D387" s="2" t="s">
        <v>268</v>
      </c>
      <c r="E387" s="84"/>
      <c r="F387" s="20"/>
      <c r="G387" s="54" t="e">
        <f t="shared" si="5"/>
        <v>#DIV/0!</v>
      </c>
    </row>
    <row r="388" spans="1:7" ht="95.25" thickBot="1" x14ac:dyDescent="0.3">
      <c r="A388" s="33">
        <v>163</v>
      </c>
      <c r="B388" s="33">
        <v>1</v>
      </c>
      <c r="C388" s="45" t="s">
        <v>415</v>
      </c>
      <c r="D388" s="10" t="s">
        <v>269</v>
      </c>
      <c r="E388" s="83">
        <v>30</v>
      </c>
      <c r="F388" s="25">
        <v>22500</v>
      </c>
      <c r="G388" s="54">
        <f t="shared" si="5"/>
        <v>750</v>
      </c>
    </row>
    <row r="389" spans="1:7" ht="95.25" thickBot="1" x14ac:dyDescent="0.3">
      <c r="A389" s="33">
        <v>165</v>
      </c>
      <c r="B389" s="33">
        <v>1</v>
      </c>
      <c r="C389" s="43" t="s">
        <v>270</v>
      </c>
      <c r="D389" s="10" t="s">
        <v>271</v>
      </c>
      <c r="E389" s="83">
        <v>53</v>
      </c>
      <c r="F389" s="25">
        <v>39750</v>
      </c>
      <c r="G389" s="54">
        <f t="shared" si="5"/>
        <v>750</v>
      </c>
    </row>
    <row r="390" spans="1:7" ht="16.5" thickBot="1" x14ac:dyDescent="0.3">
      <c r="A390" s="35"/>
      <c r="B390" s="35"/>
      <c r="C390" s="50"/>
      <c r="D390" s="11"/>
      <c r="E390" s="84"/>
      <c r="F390" s="26"/>
      <c r="G390" s="54" t="e">
        <f t="shared" si="5"/>
        <v>#DIV/0!</v>
      </c>
    </row>
    <row r="391" spans="1:7" ht="16.5" thickBot="1" x14ac:dyDescent="0.3">
      <c r="A391" s="35"/>
      <c r="B391" s="35"/>
      <c r="C391" s="47" t="s">
        <v>252</v>
      </c>
      <c r="D391" s="11"/>
      <c r="E391" s="84"/>
      <c r="F391" s="26"/>
      <c r="G391" s="54" t="e">
        <f t="shared" ref="G391:G454" si="6">(F391/E391)</f>
        <v>#DIV/0!</v>
      </c>
    </row>
    <row r="392" spans="1:7" ht="16.5" thickBot="1" x14ac:dyDescent="0.3">
      <c r="A392" s="36"/>
      <c r="B392" s="36"/>
      <c r="C392" s="37"/>
      <c r="D392" s="12"/>
      <c r="E392" s="85"/>
      <c r="F392" s="27"/>
      <c r="G392" s="54" t="e">
        <f t="shared" si="6"/>
        <v>#DIV/0!</v>
      </c>
    </row>
    <row r="393" spans="1:7" ht="79.5" thickBot="1" x14ac:dyDescent="0.3">
      <c r="A393" s="33">
        <v>167</v>
      </c>
      <c r="B393" s="33">
        <v>1</v>
      </c>
      <c r="C393" s="50" t="s">
        <v>416</v>
      </c>
      <c r="D393" s="10" t="s">
        <v>341</v>
      </c>
      <c r="E393" s="83">
        <v>53</v>
      </c>
      <c r="F393" s="25">
        <v>39750</v>
      </c>
      <c r="G393" s="54">
        <f t="shared" si="6"/>
        <v>750</v>
      </c>
    </row>
    <row r="394" spans="1:7" ht="79.5" thickBot="1" x14ac:dyDescent="0.3">
      <c r="A394" s="33">
        <v>168</v>
      </c>
      <c r="B394" s="33">
        <v>1</v>
      </c>
      <c r="C394" s="50" t="s">
        <v>272</v>
      </c>
      <c r="D394" s="10" t="s">
        <v>273</v>
      </c>
      <c r="E394" s="83">
        <v>78</v>
      </c>
      <c r="F394" s="25">
        <v>58500</v>
      </c>
      <c r="G394" s="54">
        <f t="shared" si="6"/>
        <v>750</v>
      </c>
    </row>
    <row r="395" spans="1:7" ht="16.5" thickBot="1" x14ac:dyDescent="0.3">
      <c r="A395" s="35"/>
      <c r="B395" s="35"/>
      <c r="C395" s="50"/>
      <c r="D395" s="11"/>
      <c r="E395" s="84"/>
      <c r="F395" s="26"/>
      <c r="G395" s="54" t="e">
        <f t="shared" si="6"/>
        <v>#DIV/0!</v>
      </c>
    </row>
    <row r="396" spans="1:7" ht="16.5" thickBot="1" x14ac:dyDescent="0.3">
      <c r="A396" s="36"/>
      <c r="B396" s="36"/>
      <c r="C396" s="49" t="s">
        <v>252</v>
      </c>
      <c r="D396" s="12"/>
      <c r="E396" s="85"/>
      <c r="F396" s="27"/>
      <c r="G396" s="54" t="e">
        <f t="shared" si="6"/>
        <v>#DIV/0!</v>
      </c>
    </row>
    <row r="397" spans="1:7" ht="63.75" thickBot="1" x14ac:dyDescent="0.3">
      <c r="A397" s="33">
        <v>212</v>
      </c>
      <c r="B397" s="33">
        <v>1</v>
      </c>
      <c r="C397" s="47" t="s">
        <v>417</v>
      </c>
      <c r="D397" s="6" t="s">
        <v>274</v>
      </c>
      <c r="E397" s="74">
        <v>1300</v>
      </c>
      <c r="F397" s="20">
        <v>97500</v>
      </c>
      <c r="G397" s="54">
        <f t="shared" si="6"/>
        <v>75</v>
      </c>
    </row>
    <row r="398" spans="1:7" ht="63.75" thickBot="1" x14ac:dyDescent="0.3">
      <c r="A398" s="39">
        <v>214</v>
      </c>
      <c r="B398" s="39">
        <v>1</v>
      </c>
      <c r="C398" s="31" t="s">
        <v>418</v>
      </c>
      <c r="D398" s="17" t="s">
        <v>275</v>
      </c>
      <c r="E398" s="78">
        <v>150</v>
      </c>
      <c r="F398" s="89">
        <v>22500</v>
      </c>
      <c r="G398" s="54">
        <f t="shared" si="6"/>
        <v>150</v>
      </c>
    </row>
    <row r="399" spans="1:7" ht="79.5" thickBot="1" x14ac:dyDescent="0.3">
      <c r="A399" s="35">
        <v>215</v>
      </c>
      <c r="B399" s="35">
        <v>1</v>
      </c>
      <c r="C399" s="28" t="s">
        <v>419</v>
      </c>
      <c r="D399" s="7" t="s">
        <v>276</v>
      </c>
      <c r="E399" s="72">
        <v>600</v>
      </c>
      <c r="F399" s="20">
        <v>57000</v>
      </c>
      <c r="G399" s="54">
        <f t="shared" si="6"/>
        <v>95</v>
      </c>
    </row>
    <row r="400" spans="1:7" ht="95.25" thickBot="1" x14ac:dyDescent="0.3">
      <c r="A400" s="33">
        <v>216</v>
      </c>
      <c r="B400" s="33">
        <v>1</v>
      </c>
      <c r="C400" s="31" t="s">
        <v>420</v>
      </c>
      <c r="D400" s="6" t="s">
        <v>277</v>
      </c>
      <c r="E400" s="74">
        <v>750</v>
      </c>
      <c r="F400" s="25">
        <v>90000</v>
      </c>
      <c r="G400" s="54">
        <f t="shared" si="6"/>
        <v>120</v>
      </c>
    </row>
    <row r="401" spans="1:7" ht="48" thickBot="1" x14ac:dyDescent="0.3">
      <c r="A401" s="33">
        <v>220</v>
      </c>
      <c r="B401" s="33">
        <v>1</v>
      </c>
      <c r="C401" s="29" t="s">
        <v>421</v>
      </c>
      <c r="D401" s="6" t="s">
        <v>280</v>
      </c>
      <c r="E401" s="74">
        <v>200</v>
      </c>
      <c r="F401" s="25">
        <v>44000</v>
      </c>
      <c r="G401" s="54">
        <f t="shared" si="6"/>
        <v>220</v>
      </c>
    </row>
    <row r="402" spans="1:7" ht="79.5" thickBot="1" x14ac:dyDescent="0.3">
      <c r="A402" s="39">
        <v>225</v>
      </c>
      <c r="B402" s="39">
        <v>1</v>
      </c>
      <c r="C402" s="31" t="s">
        <v>422</v>
      </c>
      <c r="D402" s="17" t="s">
        <v>281</v>
      </c>
      <c r="E402" s="78">
        <v>240</v>
      </c>
      <c r="F402" s="89">
        <v>60000</v>
      </c>
      <c r="G402" s="54">
        <f t="shared" si="6"/>
        <v>250</v>
      </c>
    </row>
    <row r="403" spans="1:7" ht="48" thickBot="1" x14ac:dyDescent="0.3">
      <c r="A403" s="33">
        <v>227</v>
      </c>
      <c r="B403" s="33">
        <v>1</v>
      </c>
      <c r="C403" s="48" t="s">
        <v>423</v>
      </c>
      <c r="D403" s="86" t="s">
        <v>282</v>
      </c>
      <c r="E403" s="74">
        <v>350</v>
      </c>
      <c r="F403" s="25">
        <v>87500</v>
      </c>
      <c r="G403" s="54">
        <f t="shared" si="6"/>
        <v>250</v>
      </c>
    </row>
    <row r="404" spans="1:7" ht="32.25" thickBot="1" x14ac:dyDescent="0.3">
      <c r="A404" s="35"/>
      <c r="B404" s="35"/>
      <c r="C404" s="47"/>
      <c r="D404" s="5" t="s">
        <v>283</v>
      </c>
      <c r="E404" s="72"/>
      <c r="F404" s="26"/>
      <c r="G404" s="54" t="e">
        <f t="shared" si="6"/>
        <v>#DIV/0!</v>
      </c>
    </row>
    <row r="405" spans="1:7" ht="79.5" thickBot="1" x14ac:dyDescent="0.3">
      <c r="A405" s="39">
        <v>228</v>
      </c>
      <c r="B405" s="39">
        <v>1</v>
      </c>
      <c r="C405" s="31" t="s">
        <v>424</v>
      </c>
      <c r="D405" s="17" t="s">
        <v>284</v>
      </c>
      <c r="E405" s="78">
        <v>350</v>
      </c>
      <c r="F405" s="89">
        <v>87500</v>
      </c>
      <c r="G405" s="54">
        <f t="shared" si="6"/>
        <v>250</v>
      </c>
    </row>
    <row r="406" spans="1:7" ht="111" thickBot="1" x14ac:dyDescent="0.3">
      <c r="A406" s="35">
        <v>229</v>
      </c>
      <c r="B406" s="35">
        <v>1</v>
      </c>
      <c r="C406" s="47" t="s">
        <v>426</v>
      </c>
      <c r="D406" s="5" t="s">
        <v>425</v>
      </c>
      <c r="E406" s="72">
        <v>280</v>
      </c>
      <c r="F406" s="20">
        <v>70000</v>
      </c>
      <c r="G406" s="54">
        <f t="shared" si="6"/>
        <v>250</v>
      </c>
    </row>
    <row r="407" spans="1:7" ht="63.75" thickBot="1" x14ac:dyDescent="0.3">
      <c r="A407" s="39">
        <v>230</v>
      </c>
      <c r="B407" s="39">
        <v>1</v>
      </c>
      <c r="C407" s="31" t="s">
        <v>427</v>
      </c>
      <c r="D407" s="17" t="s">
        <v>285</v>
      </c>
      <c r="E407" s="78">
        <v>410</v>
      </c>
      <c r="F407" s="89">
        <v>102500</v>
      </c>
      <c r="G407" s="54">
        <f t="shared" si="6"/>
        <v>250</v>
      </c>
    </row>
    <row r="408" spans="1:7" ht="63.75" thickBot="1" x14ac:dyDescent="0.3">
      <c r="A408" s="45">
        <v>231</v>
      </c>
      <c r="B408" s="45">
        <v>1</v>
      </c>
      <c r="C408" s="45" t="s">
        <v>430</v>
      </c>
      <c r="D408" s="10" t="s">
        <v>286</v>
      </c>
      <c r="E408" s="75">
        <v>10</v>
      </c>
      <c r="F408" s="25">
        <v>2500</v>
      </c>
      <c r="G408" s="54">
        <f t="shared" si="6"/>
        <v>250</v>
      </c>
    </row>
    <row r="409" spans="1:7" ht="16.5" thickBot="1" x14ac:dyDescent="0.3">
      <c r="A409" s="42"/>
      <c r="B409" s="42"/>
      <c r="C409" s="42"/>
      <c r="D409" s="12" t="s">
        <v>287</v>
      </c>
      <c r="E409" s="77"/>
      <c r="F409" s="27"/>
      <c r="G409" s="54" t="e">
        <f t="shared" si="6"/>
        <v>#DIV/0!</v>
      </c>
    </row>
    <row r="410" spans="1:7" ht="63.75" thickBot="1" x14ac:dyDescent="0.3">
      <c r="A410" s="41">
        <v>232</v>
      </c>
      <c r="B410" s="41">
        <v>1</v>
      </c>
      <c r="C410" s="34" t="s">
        <v>429</v>
      </c>
      <c r="D410" s="2" t="s">
        <v>428</v>
      </c>
      <c r="E410" s="76">
        <v>60</v>
      </c>
      <c r="F410" s="20">
        <v>15000</v>
      </c>
      <c r="G410" s="54">
        <f t="shared" si="6"/>
        <v>250</v>
      </c>
    </row>
    <row r="411" spans="1:7" ht="142.5" thickBot="1" x14ac:dyDescent="0.3">
      <c r="A411" s="39">
        <v>234</v>
      </c>
      <c r="B411" s="39">
        <v>1</v>
      </c>
      <c r="C411" s="31" t="s">
        <v>431</v>
      </c>
      <c r="D411" s="17" t="s">
        <v>288</v>
      </c>
      <c r="E411" s="78">
        <v>100</v>
      </c>
      <c r="F411" s="89">
        <v>20000</v>
      </c>
      <c r="G411" s="54">
        <f t="shared" si="6"/>
        <v>200</v>
      </c>
    </row>
    <row r="412" spans="1:7" ht="63.75" thickBot="1" x14ac:dyDescent="0.3">
      <c r="A412" s="33">
        <v>236</v>
      </c>
      <c r="B412" s="33">
        <v>1</v>
      </c>
      <c r="C412" s="47" t="s">
        <v>432</v>
      </c>
      <c r="D412" s="6" t="s">
        <v>289</v>
      </c>
      <c r="E412" s="74">
        <v>320</v>
      </c>
      <c r="F412" s="25">
        <v>80000</v>
      </c>
      <c r="G412" s="54">
        <f t="shared" si="6"/>
        <v>250</v>
      </c>
    </row>
    <row r="413" spans="1:7" ht="95.25" thickBot="1" x14ac:dyDescent="0.3">
      <c r="A413" s="33">
        <v>237</v>
      </c>
      <c r="B413" s="33">
        <v>1</v>
      </c>
      <c r="C413" s="47" t="s">
        <v>433</v>
      </c>
      <c r="D413" s="6" t="s">
        <v>290</v>
      </c>
      <c r="E413" s="74">
        <v>370</v>
      </c>
      <c r="F413" s="25">
        <v>92500</v>
      </c>
      <c r="G413" s="54">
        <f t="shared" si="6"/>
        <v>250</v>
      </c>
    </row>
    <row r="414" spans="1:7" ht="63.75" thickBot="1" x14ac:dyDescent="0.3">
      <c r="A414" s="39">
        <v>245</v>
      </c>
      <c r="B414" s="39">
        <v>1</v>
      </c>
      <c r="C414" s="31" t="s">
        <v>434</v>
      </c>
      <c r="D414" s="17" t="s">
        <v>291</v>
      </c>
      <c r="E414" s="78">
        <v>100</v>
      </c>
      <c r="F414" s="89">
        <v>25000</v>
      </c>
      <c r="G414" s="54">
        <f t="shared" si="6"/>
        <v>250</v>
      </c>
    </row>
    <row r="415" spans="1:7" ht="63.75" thickBot="1" x14ac:dyDescent="0.3">
      <c r="A415" s="39">
        <v>246</v>
      </c>
      <c r="B415" s="39">
        <v>1</v>
      </c>
      <c r="C415" s="31" t="s">
        <v>435</v>
      </c>
      <c r="D415" s="17" t="s">
        <v>292</v>
      </c>
      <c r="E415" s="78">
        <v>170</v>
      </c>
      <c r="F415" s="89">
        <v>136000</v>
      </c>
      <c r="G415" s="54">
        <f t="shared" si="6"/>
        <v>800</v>
      </c>
    </row>
    <row r="416" spans="1:7" ht="79.5" thickBot="1" x14ac:dyDescent="0.3">
      <c r="A416" s="35">
        <v>247</v>
      </c>
      <c r="B416" s="35">
        <v>1</v>
      </c>
      <c r="C416" s="47" t="s">
        <v>436</v>
      </c>
      <c r="D416" s="7" t="s">
        <v>293</v>
      </c>
      <c r="E416" s="72">
        <v>200</v>
      </c>
      <c r="F416" s="26">
        <v>160000</v>
      </c>
      <c r="G416" s="54">
        <f t="shared" si="6"/>
        <v>800</v>
      </c>
    </row>
    <row r="417" spans="1:7" ht="63.75" thickBot="1" x14ac:dyDescent="0.3">
      <c r="A417" s="33">
        <v>248</v>
      </c>
      <c r="B417" s="33">
        <v>1</v>
      </c>
      <c r="C417" s="47" t="s">
        <v>434</v>
      </c>
      <c r="D417" s="6" t="s">
        <v>294</v>
      </c>
      <c r="E417" s="74">
        <v>140</v>
      </c>
      <c r="F417" s="25">
        <v>84000</v>
      </c>
      <c r="G417" s="54">
        <f t="shared" si="6"/>
        <v>600</v>
      </c>
    </row>
    <row r="418" spans="1:7" ht="95.25" thickBot="1" x14ac:dyDescent="0.3">
      <c r="A418" s="39">
        <v>249</v>
      </c>
      <c r="B418" s="39">
        <v>1</v>
      </c>
      <c r="C418" s="31" t="s">
        <v>437</v>
      </c>
      <c r="D418" s="17" t="s">
        <v>295</v>
      </c>
      <c r="E418" s="78">
        <v>195</v>
      </c>
      <c r="F418" s="89">
        <v>58500</v>
      </c>
      <c r="G418" s="54">
        <f t="shared" si="6"/>
        <v>300</v>
      </c>
    </row>
    <row r="419" spans="1:7" ht="63.75" thickBot="1" x14ac:dyDescent="0.3">
      <c r="A419" s="41">
        <v>250</v>
      </c>
      <c r="B419" s="41"/>
      <c r="C419" s="34" t="s">
        <v>296</v>
      </c>
      <c r="D419" s="11" t="s">
        <v>297</v>
      </c>
      <c r="E419" s="76">
        <v>310</v>
      </c>
      <c r="F419" s="26">
        <v>77500</v>
      </c>
      <c r="G419" s="54">
        <f t="shared" si="6"/>
        <v>250</v>
      </c>
    </row>
    <row r="420" spans="1:7" ht="63.75" thickBot="1" x14ac:dyDescent="0.3">
      <c r="A420" s="45">
        <v>253</v>
      </c>
      <c r="B420" s="45">
        <v>1</v>
      </c>
      <c r="C420" s="45" t="s">
        <v>298</v>
      </c>
      <c r="D420" s="10" t="s">
        <v>299</v>
      </c>
      <c r="E420" s="75">
        <v>35</v>
      </c>
      <c r="F420" s="25">
        <v>8750</v>
      </c>
      <c r="G420" s="54">
        <f t="shared" si="6"/>
        <v>250</v>
      </c>
    </row>
    <row r="421" spans="1:7" ht="16.5" thickBot="1" x14ac:dyDescent="0.3">
      <c r="A421" s="42"/>
      <c r="B421" s="42"/>
      <c r="C421" s="30" t="s">
        <v>279</v>
      </c>
      <c r="D421" s="12"/>
      <c r="E421" s="77"/>
      <c r="F421" s="27"/>
      <c r="G421" s="54" t="e">
        <f t="shared" si="6"/>
        <v>#DIV/0!</v>
      </c>
    </row>
    <row r="422" spans="1:7" ht="63.75" thickBot="1" x14ac:dyDescent="0.3">
      <c r="A422" s="39">
        <v>254</v>
      </c>
      <c r="B422" s="39">
        <v>1</v>
      </c>
      <c r="C422" s="31" t="s">
        <v>438</v>
      </c>
      <c r="D422" s="17" t="s">
        <v>300</v>
      </c>
      <c r="E422" s="78">
        <v>80</v>
      </c>
      <c r="F422" s="89">
        <v>20000</v>
      </c>
      <c r="G422" s="54">
        <f t="shared" si="6"/>
        <v>250</v>
      </c>
    </row>
    <row r="423" spans="1:7" ht="81.75" thickBot="1" x14ac:dyDescent="0.3">
      <c r="A423" s="60">
        <v>261</v>
      </c>
      <c r="B423" s="60">
        <v>1</v>
      </c>
      <c r="C423" s="60" t="s">
        <v>440</v>
      </c>
      <c r="D423" s="16" t="s">
        <v>439</v>
      </c>
      <c r="E423" s="97">
        <v>30</v>
      </c>
      <c r="F423" s="89">
        <v>7500</v>
      </c>
      <c r="G423" s="54">
        <f t="shared" si="6"/>
        <v>250</v>
      </c>
    </row>
    <row r="424" spans="1:7" s="120" customFormat="1" ht="63.75" thickBot="1" x14ac:dyDescent="0.3">
      <c r="A424" s="115">
        <v>265</v>
      </c>
      <c r="B424" s="115">
        <v>1</v>
      </c>
      <c r="C424" s="115" t="s">
        <v>442</v>
      </c>
      <c r="D424" s="116" t="s">
        <v>441</v>
      </c>
      <c r="E424" s="117">
        <v>1284</v>
      </c>
      <c r="F424" s="118">
        <v>248</v>
      </c>
      <c r="G424" s="119">
        <f t="shared" si="6"/>
        <v>0.19314641744548286</v>
      </c>
    </row>
    <row r="425" spans="1:7" ht="63.75" thickBot="1" x14ac:dyDescent="0.3">
      <c r="A425" s="60">
        <v>267</v>
      </c>
      <c r="B425" s="60">
        <v>1</v>
      </c>
      <c r="C425" s="60" t="s">
        <v>443</v>
      </c>
      <c r="D425" s="16" t="s">
        <v>301</v>
      </c>
      <c r="E425" s="97">
        <v>19</v>
      </c>
      <c r="F425" s="89">
        <v>240</v>
      </c>
      <c r="G425" s="54">
        <f t="shared" si="6"/>
        <v>12.631578947368421</v>
      </c>
    </row>
    <row r="426" spans="1:7" ht="63.75" thickBot="1" x14ac:dyDescent="0.3">
      <c r="A426" s="60">
        <v>268</v>
      </c>
      <c r="B426" s="60">
        <v>1</v>
      </c>
      <c r="C426" s="60" t="s">
        <v>434</v>
      </c>
      <c r="D426" s="16" t="s">
        <v>302</v>
      </c>
      <c r="E426" s="97">
        <v>179</v>
      </c>
      <c r="F426" s="89">
        <v>240</v>
      </c>
      <c r="G426" s="54">
        <f t="shared" si="6"/>
        <v>1.3407821229050279</v>
      </c>
    </row>
    <row r="427" spans="1:7" ht="79.5" thickBot="1" x14ac:dyDescent="0.3">
      <c r="A427" s="60">
        <v>269</v>
      </c>
      <c r="B427" s="60">
        <v>1</v>
      </c>
      <c r="C427" s="60" t="s">
        <v>444</v>
      </c>
      <c r="D427" s="16" t="s">
        <v>303</v>
      </c>
      <c r="E427" s="97">
        <v>6</v>
      </c>
      <c r="F427" s="89">
        <v>240</v>
      </c>
      <c r="G427" s="54">
        <f t="shared" si="6"/>
        <v>40</v>
      </c>
    </row>
    <row r="428" spans="1:7" ht="79.5" thickBot="1" x14ac:dyDescent="0.3">
      <c r="A428" s="60">
        <v>271</v>
      </c>
      <c r="B428" s="60">
        <v>1</v>
      </c>
      <c r="C428" s="60" t="s">
        <v>446</v>
      </c>
      <c r="D428" s="16" t="s">
        <v>445</v>
      </c>
      <c r="E428" s="97">
        <v>175</v>
      </c>
      <c r="F428" s="89">
        <v>239</v>
      </c>
      <c r="G428" s="54">
        <f t="shared" si="6"/>
        <v>1.3657142857142857</v>
      </c>
    </row>
    <row r="429" spans="1:7" ht="79.5" thickBot="1" x14ac:dyDescent="0.3">
      <c r="A429" s="60">
        <v>272</v>
      </c>
      <c r="B429" s="60">
        <v>1</v>
      </c>
      <c r="C429" s="60" t="s">
        <v>447</v>
      </c>
      <c r="D429" s="16" t="s">
        <v>304</v>
      </c>
      <c r="E429" s="97">
        <v>17</v>
      </c>
      <c r="F429" s="89">
        <v>792</v>
      </c>
      <c r="G429" s="54">
        <f t="shared" si="6"/>
        <v>46.588235294117645</v>
      </c>
    </row>
    <row r="430" spans="1:7" ht="95.25" thickBot="1" x14ac:dyDescent="0.3">
      <c r="A430" s="41">
        <v>275</v>
      </c>
      <c r="B430" s="41">
        <v>1</v>
      </c>
      <c r="C430" s="34" t="s">
        <v>449</v>
      </c>
      <c r="D430" s="2" t="s">
        <v>448</v>
      </c>
      <c r="E430" s="76">
        <v>30</v>
      </c>
      <c r="F430" s="26">
        <v>740</v>
      </c>
      <c r="G430" s="54">
        <f t="shared" si="6"/>
        <v>24.666666666666668</v>
      </c>
    </row>
    <row r="431" spans="1:7" ht="95.25" thickBot="1" x14ac:dyDescent="0.3">
      <c r="A431" s="45">
        <v>276</v>
      </c>
      <c r="B431" s="45">
        <v>1</v>
      </c>
      <c r="C431" s="34" t="s">
        <v>305</v>
      </c>
      <c r="D431" s="10" t="s">
        <v>306</v>
      </c>
      <c r="E431" s="75">
        <v>55</v>
      </c>
      <c r="F431" s="25">
        <v>795</v>
      </c>
      <c r="G431" s="54">
        <f t="shared" si="6"/>
        <v>14.454545454545455</v>
      </c>
    </row>
    <row r="432" spans="1:7" ht="16.5" thickBot="1" x14ac:dyDescent="0.3">
      <c r="A432" s="41"/>
      <c r="B432" s="41"/>
      <c r="C432" s="47" t="s">
        <v>278</v>
      </c>
      <c r="D432" s="11"/>
      <c r="E432" s="76"/>
      <c r="F432" s="26"/>
      <c r="G432" s="54" t="e">
        <f t="shared" si="6"/>
        <v>#DIV/0!</v>
      </c>
    </row>
    <row r="433" spans="1:7" ht="95.25" thickBot="1" x14ac:dyDescent="0.3">
      <c r="A433" s="45">
        <v>277</v>
      </c>
      <c r="B433" s="45">
        <v>1</v>
      </c>
      <c r="C433" s="45" t="s">
        <v>307</v>
      </c>
      <c r="D433" s="10" t="s">
        <v>308</v>
      </c>
      <c r="E433" s="75">
        <v>55</v>
      </c>
      <c r="F433" s="25">
        <v>795</v>
      </c>
      <c r="G433" s="54">
        <f t="shared" si="6"/>
        <v>14.454545454545455</v>
      </c>
    </row>
    <row r="434" spans="1:7" ht="16.5" thickBot="1" x14ac:dyDescent="0.3">
      <c r="A434" s="41"/>
      <c r="B434" s="41"/>
      <c r="C434" s="41"/>
      <c r="D434" s="11"/>
      <c r="E434" s="76"/>
      <c r="F434" s="26"/>
      <c r="G434" s="54" t="e">
        <f t="shared" si="6"/>
        <v>#DIV/0!</v>
      </c>
    </row>
    <row r="435" spans="1:7" ht="16.5" thickBot="1" x14ac:dyDescent="0.3">
      <c r="A435" s="41"/>
      <c r="B435" s="41"/>
      <c r="C435" s="29" t="s">
        <v>278</v>
      </c>
      <c r="D435" s="11"/>
      <c r="E435" s="76"/>
      <c r="F435" s="26"/>
      <c r="G435" s="54" t="e">
        <f t="shared" si="6"/>
        <v>#DIV/0!</v>
      </c>
    </row>
    <row r="436" spans="1:7" ht="16.5" thickBot="1" x14ac:dyDescent="0.3">
      <c r="A436" s="42"/>
      <c r="B436" s="42"/>
      <c r="C436" s="42"/>
      <c r="D436" s="12"/>
      <c r="E436" s="77"/>
      <c r="F436" s="27"/>
      <c r="G436" s="54" t="e">
        <f t="shared" si="6"/>
        <v>#DIV/0!</v>
      </c>
    </row>
    <row r="437" spans="1:7" ht="79.5" thickBot="1" x14ac:dyDescent="0.3">
      <c r="A437" s="45">
        <v>281</v>
      </c>
      <c r="B437" s="45">
        <v>1</v>
      </c>
      <c r="C437" s="45" t="s">
        <v>272</v>
      </c>
      <c r="D437" s="10" t="s">
        <v>273</v>
      </c>
      <c r="E437" s="75">
        <v>14</v>
      </c>
      <c r="F437" s="25">
        <v>749</v>
      </c>
      <c r="G437" s="54">
        <f t="shared" si="6"/>
        <v>53.5</v>
      </c>
    </row>
    <row r="438" spans="1:7" ht="16.5" thickBot="1" x14ac:dyDescent="0.3">
      <c r="A438" s="41"/>
      <c r="B438" s="41"/>
      <c r="C438" s="41"/>
      <c r="D438" s="11"/>
      <c r="E438" s="76"/>
      <c r="F438" s="26"/>
      <c r="G438" s="54" t="e">
        <f t="shared" si="6"/>
        <v>#DIV/0!</v>
      </c>
    </row>
    <row r="439" spans="1:7" ht="16.5" thickBot="1" x14ac:dyDescent="0.3">
      <c r="A439" s="42"/>
      <c r="B439" s="42"/>
      <c r="C439" s="30" t="s">
        <v>278</v>
      </c>
      <c r="D439" s="12"/>
      <c r="E439" s="77"/>
      <c r="F439" s="27"/>
      <c r="G439" s="54" t="e">
        <f t="shared" si="6"/>
        <v>#DIV/0!</v>
      </c>
    </row>
    <row r="440" spans="1:7" ht="48" thickBot="1" x14ac:dyDescent="0.3">
      <c r="A440" s="45">
        <v>335</v>
      </c>
      <c r="B440" s="45">
        <v>1</v>
      </c>
      <c r="C440" s="45" t="s">
        <v>450</v>
      </c>
      <c r="D440" s="10" t="s">
        <v>310</v>
      </c>
      <c r="E440" s="80">
        <v>32</v>
      </c>
      <c r="F440" s="25">
        <v>6634</v>
      </c>
      <c r="G440" s="54">
        <f t="shared" si="6"/>
        <v>207.3125</v>
      </c>
    </row>
    <row r="441" spans="1:7" ht="63.75" thickBot="1" x14ac:dyDescent="0.3">
      <c r="A441" s="42"/>
      <c r="B441" s="42"/>
      <c r="C441" s="42"/>
      <c r="D441" s="12" t="s">
        <v>311</v>
      </c>
      <c r="E441" s="82"/>
      <c r="F441" s="27"/>
      <c r="G441" s="54" t="e">
        <f t="shared" si="6"/>
        <v>#DIV/0!</v>
      </c>
    </row>
    <row r="442" spans="1:7" ht="16.5" thickBot="1" x14ac:dyDescent="0.3">
      <c r="A442" s="45"/>
      <c r="B442" s="45">
        <v>2</v>
      </c>
      <c r="C442" s="45" t="s">
        <v>309</v>
      </c>
      <c r="D442" s="10" t="s">
        <v>312</v>
      </c>
      <c r="E442" s="80">
        <v>32</v>
      </c>
      <c r="F442" s="25">
        <v>5344</v>
      </c>
      <c r="G442" s="54">
        <f t="shared" si="6"/>
        <v>167</v>
      </c>
    </row>
    <row r="443" spans="1:7" ht="32.25" thickBot="1" x14ac:dyDescent="0.3">
      <c r="A443" s="41"/>
      <c r="B443" s="41"/>
      <c r="C443" s="41"/>
      <c r="D443" s="11" t="s">
        <v>313</v>
      </c>
      <c r="E443" s="81"/>
      <c r="F443" s="26"/>
      <c r="G443" s="54" t="e">
        <f t="shared" si="6"/>
        <v>#DIV/0!</v>
      </c>
    </row>
    <row r="444" spans="1:7" ht="16.5" thickBot="1" x14ac:dyDescent="0.3">
      <c r="A444" s="42"/>
      <c r="B444" s="42"/>
      <c r="C444" s="42"/>
      <c r="D444" s="12" t="s">
        <v>314</v>
      </c>
      <c r="E444" s="82"/>
      <c r="F444" s="27"/>
      <c r="G444" s="54" t="e">
        <f t="shared" si="6"/>
        <v>#DIV/0!</v>
      </c>
    </row>
    <row r="445" spans="1:7" ht="16.5" thickBot="1" x14ac:dyDescent="0.3">
      <c r="A445" s="42"/>
      <c r="B445" s="42"/>
      <c r="C445" s="42"/>
      <c r="D445" s="3"/>
      <c r="E445" s="82"/>
      <c r="F445" s="27"/>
      <c r="G445" s="54" t="e">
        <f t="shared" si="6"/>
        <v>#DIV/0!</v>
      </c>
    </row>
    <row r="446" spans="1:7" ht="16.5" thickBot="1" x14ac:dyDescent="0.3">
      <c r="A446" s="45"/>
      <c r="B446" s="45">
        <v>3</v>
      </c>
      <c r="C446" s="45" t="s">
        <v>309</v>
      </c>
      <c r="D446" s="10" t="s">
        <v>315</v>
      </c>
      <c r="E446" s="80">
        <v>32</v>
      </c>
      <c r="F446" s="25">
        <v>2948</v>
      </c>
      <c r="G446" s="54">
        <f t="shared" si="6"/>
        <v>92.125</v>
      </c>
    </row>
    <row r="447" spans="1:7" ht="48" thickBot="1" x14ac:dyDescent="0.3">
      <c r="A447" s="42"/>
      <c r="B447" s="42"/>
      <c r="C447" s="42"/>
      <c r="D447" s="12" t="s">
        <v>316</v>
      </c>
      <c r="E447" s="82"/>
      <c r="F447" s="27"/>
      <c r="G447" s="54" t="e">
        <f t="shared" si="6"/>
        <v>#DIV/0!</v>
      </c>
    </row>
    <row r="448" spans="1:7" ht="16.5" thickBot="1" x14ac:dyDescent="0.3">
      <c r="A448" s="42"/>
      <c r="B448" s="42"/>
      <c r="C448" s="42"/>
      <c r="D448" s="3"/>
      <c r="E448" s="82"/>
      <c r="F448" s="27"/>
      <c r="G448" s="54" t="e">
        <f t="shared" si="6"/>
        <v>#DIV/0!</v>
      </c>
    </row>
    <row r="449" spans="1:7" ht="16.5" thickBot="1" x14ac:dyDescent="0.3">
      <c r="A449" s="45"/>
      <c r="B449" s="45">
        <v>4</v>
      </c>
      <c r="C449" s="45" t="s">
        <v>309</v>
      </c>
      <c r="D449" s="10" t="s">
        <v>317</v>
      </c>
      <c r="E449" s="80">
        <v>32</v>
      </c>
      <c r="F449" s="25">
        <v>2948</v>
      </c>
      <c r="G449" s="54">
        <f t="shared" si="6"/>
        <v>92.125</v>
      </c>
    </row>
    <row r="450" spans="1:7" ht="32.25" thickBot="1" x14ac:dyDescent="0.3">
      <c r="A450" s="42"/>
      <c r="B450" s="42"/>
      <c r="C450" s="42"/>
      <c r="D450" s="12" t="s">
        <v>318</v>
      </c>
      <c r="E450" s="82"/>
      <c r="F450" s="27"/>
      <c r="G450" s="54" t="e">
        <f t="shared" si="6"/>
        <v>#DIV/0!</v>
      </c>
    </row>
    <row r="451" spans="1:7" ht="16.5" thickBot="1" x14ac:dyDescent="0.3">
      <c r="A451" s="42"/>
      <c r="B451" s="42"/>
      <c r="C451" s="42"/>
      <c r="D451" s="3"/>
      <c r="E451" s="82"/>
      <c r="F451" s="27"/>
      <c r="G451" s="54" t="e">
        <f t="shared" si="6"/>
        <v>#DIV/0!</v>
      </c>
    </row>
    <row r="452" spans="1:7" ht="16.5" thickBot="1" x14ac:dyDescent="0.3">
      <c r="A452" s="45"/>
      <c r="B452" s="45">
        <v>5</v>
      </c>
      <c r="C452" s="45" t="s">
        <v>309</v>
      </c>
      <c r="D452" s="10" t="s">
        <v>319</v>
      </c>
      <c r="E452" s="80">
        <v>32</v>
      </c>
      <c r="F452" s="25">
        <v>6634</v>
      </c>
      <c r="G452" s="54">
        <f t="shared" si="6"/>
        <v>207.3125</v>
      </c>
    </row>
    <row r="453" spans="1:7" ht="16.5" thickBot="1" x14ac:dyDescent="0.3">
      <c r="A453" s="41"/>
      <c r="B453" s="41"/>
      <c r="C453" s="41"/>
      <c r="D453" s="11" t="s">
        <v>320</v>
      </c>
      <c r="E453" s="81"/>
      <c r="F453" s="26"/>
      <c r="G453" s="54" t="e">
        <f t="shared" si="6"/>
        <v>#DIV/0!</v>
      </c>
    </row>
    <row r="454" spans="1:7" ht="32.25" thickBot="1" x14ac:dyDescent="0.3">
      <c r="A454" s="41"/>
      <c r="B454" s="41"/>
      <c r="C454" s="41"/>
      <c r="D454" s="11" t="s">
        <v>321</v>
      </c>
      <c r="E454" s="81"/>
      <c r="F454" s="26"/>
      <c r="G454" s="54" t="e">
        <f t="shared" si="6"/>
        <v>#DIV/0!</v>
      </c>
    </row>
    <row r="455" spans="1:7" ht="16.5" thickBot="1" x14ac:dyDescent="0.3">
      <c r="A455" s="42"/>
      <c r="B455" s="42"/>
      <c r="C455" s="42"/>
      <c r="D455" s="12" t="s">
        <v>322</v>
      </c>
      <c r="E455" s="82"/>
      <c r="F455" s="27"/>
      <c r="G455" s="54" t="e">
        <f t="shared" ref="G455:G483" si="7">(F455/E455)</f>
        <v>#DIV/0!</v>
      </c>
    </row>
    <row r="456" spans="1:7" ht="16.5" thickBot="1" x14ac:dyDescent="0.3">
      <c r="A456" s="41"/>
      <c r="B456" s="41"/>
      <c r="C456" s="41"/>
      <c r="D456" s="2"/>
      <c r="E456" s="81"/>
      <c r="F456" s="26"/>
      <c r="G456" s="54" t="e">
        <f t="shared" si="7"/>
        <v>#DIV/0!</v>
      </c>
    </row>
    <row r="457" spans="1:7" ht="16.5" thickBot="1" x14ac:dyDescent="0.3">
      <c r="A457" s="42"/>
      <c r="B457" s="42"/>
      <c r="C457" s="42"/>
      <c r="D457" s="3"/>
      <c r="E457" s="82"/>
      <c r="F457" s="27"/>
      <c r="G457" s="54" t="e">
        <f t="shared" si="7"/>
        <v>#DIV/0!</v>
      </c>
    </row>
    <row r="458" spans="1:7" ht="16.5" thickBot="1" x14ac:dyDescent="0.3">
      <c r="A458" s="45"/>
      <c r="B458" s="45">
        <v>6</v>
      </c>
      <c r="C458" s="45" t="s">
        <v>309</v>
      </c>
      <c r="D458" s="10" t="s">
        <v>323</v>
      </c>
      <c r="E458" s="80">
        <v>32</v>
      </c>
      <c r="F458" s="25">
        <v>6634</v>
      </c>
      <c r="G458" s="54">
        <f t="shared" si="7"/>
        <v>207.3125</v>
      </c>
    </row>
    <row r="459" spans="1:7" ht="16.5" thickBot="1" x14ac:dyDescent="0.3">
      <c r="A459" s="41"/>
      <c r="B459" s="41"/>
      <c r="C459" s="41"/>
      <c r="D459" s="11" t="s">
        <v>320</v>
      </c>
      <c r="E459" s="81"/>
      <c r="F459" s="26"/>
      <c r="G459" s="54" t="e">
        <f t="shared" si="7"/>
        <v>#DIV/0!</v>
      </c>
    </row>
    <row r="460" spans="1:7" ht="32.25" thickBot="1" x14ac:dyDescent="0.3">
      <c r="A460" s="41"/>
      <c r="B460" s="41"/>
      <c r="C460" s="41"/>
      <c r="D460" s="11" t="s">
        <v>321</v>
      </c>
      <c r="E460" s="81"/>
      <c r="F460" s="26"/>
      <c r="G460" s="54" t="e">
        <f t="shared" si="7"/>
        <v>#DIV/0!</v>
      </c>
    </row>
    <row r="461" spans="1:7" ht="32.25" thickBot="1" x14ac:dyDescent="0.3">
      <c r="A461" s="41"/>
      <c r="B461" s="41"/>
      <c r="C461" s="41"/>
      <c r="D461" s="11" t="s">
        <v>324</v>
      </c>
      <c r="E461" s="81"/>
      <c r="F461" s="26"/>
      <c r="G461" s="54" t="e">
        <f t="shared" si="7"/>
        <v>#DIV/0!</v>
      </c>
    </row>
    <row r="462" spans="1:7" ht="16.5" thickBot="1" x14ac:dyDescent="0.3">
      <c r="A462" s="41"/>
      <c r="B462" s="41"/>
      <c r="C462" s="41"/>
      <c r="D462" s="11" t="s">
        <v>325</v>
      </c>
      <c r="E462" s="81"/>
      <c r="F462" s="26"/>
      <c r="G462" s="54" t="e">
        <f t="shared" si="7"/>
        <v>#DIV/0!</v>
      </c>
    </row>
    <row r="463" spans="1:7" ht="16.5" thickBot="1" x14ac:dyDescent="0.3">
      <c r="A463" s="42"/>
      <c r="B463" s="42"/>
      <c r="C463" s="42"/>
      <c r="D463" s="12"/>
      <c r="E463" s="82"/>
      <c r="F463" s="27"/>
      <c r="G463" s="54" t="e">
        <f t="shared" si="7"/>
        <v>#DIV/0!</v>
      </c>
    </row>
    <row r="464" spans="1:7" ht="16.5" thickBot="1" x14ac:dyDescent="0.3">
      <c r="A464" s="60"/>
      <c r="B464" s="106"/>
      <c r="C464" s="106"/>
      <c r="D464" s="107" t="s">
        <v>326</v>
      </c>
      <c r="E464" s="108"/>
      <c r="F464" s="62" t="e">
        <f>SUM(G440:G463)</f>
        <v>#DIV/0!</v>
      </c>
      <c r="G464" s="54" t="e">
        <f t="shared" si="7"/>
        <v>#DIV/0!</v>
      </c>
    </row>
    <row r="465" spans="1:7" ht="79.5" thickBot="1" x14ac:dyDescent="0.3">
      <c r="A465" s="39">
        <v>343</v>
      </c>
      <c r="B465" s="39">
        <v>1</v>
      </c>
      <c r="C465" s="39" t="s">
        <v>452</v>
      </c>
      <c r="D465" s="17" t="s">
        <v>451</v>
      </c>
      <c r="E465" s="78">
        <v>148</v>
      </c>
      <c r="F465" s="109">
        <v>543</v>
      </c>
      <c r="G465" s="54">
        <f t="shared" si="7"/>
        <v>3.6689189189189189</v>
      </c>
    </row>
    <row r="466" spans="1:7" ht="48" thickBot="1" x14ac:dyDescent="0.3">
      <c r="A466" s="35">
        <v>344</v>
      </c>
      <c r="B466" s="35">
        <v>1</v>
      </c>
      <c r="C466" s="47" t="s">
        <v>328</v>
      </c>
      <c r="D466" s="5" t="s">
        <v>329</v>
      </c>
      <c r="E466" s="72">
        <v>29</v>
      </c>
      <c r="F466" s="20">
        <v>630</v>
      </c>
      <c r="G466" s="54">
        <f t="shared" si="7"/>
        <v>21.724137931034484</v>
      </c>
    </row>
    <row r="467" spans="1:7" ht="16.5" thickBot="1" x14ac:dyDescent="0.3">
      <c r="A467" s="35"/>
      <c r="B467" s="35"/>
      <c r="C467" s="47" t="s">
        <v>327</v>
      </c>
      <c r="D467" s="5" t="s">
        <v>330</v>
      </c>
      <c r="E467" s="72"/>
      <c r="F467" s="20"/>
      <c r="G467" s="54" t="e">
        <f t="shared" si="7"/>
        <v>#DIV/0!</v>
      </c>
    </row>
    <row r="468" spans="1:7" ht="16.5" thickBot="1" x14ac:dyDescent="0.3">
      <c r="A468" s="36"/>
      <c r="B468" s="36"/>
      <c r="C468" s="49"/>
      <c r="D468" s="3"/>
      <c r="E468" s="73"/>
      <c r="F468" s="1"/>
      <c r="G468" s="54" t="e">
        <f t="shared" si="7"/>
        <v>#DIV/0!</v>
      </c>
    </row>
    <row r="469" spans="1:7" ht="48" thickBot="1" x14ac:dyDescent="0.3">
      <c r="A469" s="33">
        <v>348</v>
      </c>
      <c r="B469" s="33">
        <v>1</v>
      </c>
      <c r="C469" s="47" t="s">
        <v>331</v>
      </c>
      <c r="D469" s="6" t="s">
        <v>333</v>
      </c>
      <c r="E469" s="74">
        <v>3</v>
      </c>
      <c r="F469" s="20">
        <v>545</v>
      </c>
      <c r="G469" s="54">
        <f t="shared" si="7"/>
        <v>181.66666666666666</v>
      </c>
    </row>
    <row r="470" spans="1:7" ht="16.5" thickBot="1" x14ac:dyDescent="0.3">
      <c r="A470" s="35"/>
      <c r="B470" s="35"/>
      <c r="C470" s="47"/>
      <c r="D470" s="7"/>
      <c r="E470" s="72"/>
      <c r="F470" s="20"/>
      <c r="G470" s="54" t="e">
        <f t="shared" si="7"/>
        <v>#DIV/0!</v>
      </c>
    </row>
    <row r="471" spans="1:7" ht="16.5" thickBot="1" x14ac:dyDescent="0.3">
      <c r="A471" s="35"/>
      <c r="B471" s="35"/>
      <c r="C471" s="47" t="s">
        <v>332</v>
      </c>
      <c r="D471" s="7"/>
      <c r="E471" s="72"/>
      <c r="F471" s="20"/>
      <c r="G471" s="54" t="e">
        <f t="shared" si="7"/>
        <v>#DIV/0!</v>
      </c>
    </row>
    <row r="472" spans="1:7" ht="16.5" thickBot="1" x14ac:dyDescent="0.3">
      <c r="A472" s="36"/>
      <c r="B472" s="36"/>
      <c r="C472" s="37"/>
      <c r="D472" s="8"/>
      <c r="E472" s="73"/>
      <c r="F472" s="1"/>
      <c r="G472" s="54" t="e">
        <f t="shared" si="7"/>
        <v>#DIV/0!</v>
      </c>
    </row>
    <row r="473" spans="1:7" ht="95.25" thickBot="1" x14ac:dyDescent="0.3">
      <c r="A473" s="33">
        <v>350</v>
      </c>
      <c r="B473" s="33">
        <v>1</v>
      </c>
      <c r="C473" s="28" t="s">
        <v>334</v>
      </c>
      <c r="D473" s="6" t="s">
        <v>336</v>
      </c>
      <c r="E473" s="74">
        <v>4</v>
      </c>
      <c r="F473" s="25">
        <v>1950</v>
      </c>
      <c r="G473" s="54">
        <f t="shared" si="7"/>
        <v>487.5</v>
      </c>
    </row>
    <row r="474" spans="1:7" ht="16.5" thickBot="1" x14ac:dyDescent="0.3">
      <c r="A474" s="35"/>
      <c r="B474" s="35"/>
      <c r="C474" s="29"/>
      <c r="D474" s="7"/>
      <c r="E474" s="72"/>
      <c r="F474" s="26"/>
      <c r="G474" s="54" t="e">
        <f t="shared" si="7"/>
        <v>#DIV/0!</v>
      </c>
    </row>
    <row r="475" spans="1:7" ht="16.5" thickBot="1" x14ac:dyDescent="0.3">
      <c r="A475" s="36"/>
      <c r="B475" s="36"/>
      <c r="C475" s="30" t="s">
        <v>335</v>
      </c>
      <c r="D475" s="8"/>
      <c r="E475" s="73"/>
      <c r="F475" s="27"/>
      <c r="G475" s="54" t="e">
        <f t="shared" si="7"/>
        <v>#DIV/0!</v>
      </c>
    </row>
    <row r="476" spans="1:7" ht="79.5" thickBot="1" x14ac:dyDescent="0.3">
      <c r="A476" s="110">
        <v>351</v>
      </c>
      <c r="B476" s="110">
        <v>1</v>
      </c>
      <c r="C476" s="111" t="s">
        <v>453</v>
      </c>
      <c r="D476" s="112" t="s">
        <v>337</v>
      </c>
      <c r="E476" s="113">
        <v>2</v>
      </c>
      <c r="F476" s="114">
        <v>742</v>
      </c>
      <c r="G476" s="54">
        <f t="shared" si="7"/>
        <v>371</v>
      </c>
    </row>
    <row r="477" spans="1:7" ht="63.75" thickBot="1" x14ac:dyDescent="0.3">
      <c r="A477" s="33">
        <v>353</v>
      </c>
      <c r="B477" s="33">
        <v>1</v>
      </c>
      <c r="C477" s="28" t="s">
        <v>338</v>
      </c>
      <c r="D477" s="6" t="s">
        <v>339</v>
      </c>
      <c r="E477" s="74">
        <v>84</v>
      </c>
      <c r="F477" s="25">
        <v>1089</v>
      </c>
      <c r="G477" s="54">
        <f t="shared" si="7"/>
        <v>12.964285714285714</v>
      </c>
    </row>
    <row r="478" spans="1:7" ht="16.5" thickBot="1" x14ac:dyDescent="0.3">
      <c r="A478" s="36"/>
      <c r="B478" s="36"/>
      <c r="C478" s="30" t="s">
        <v>327</v>
      </c>
      <c r="D478" s="8"/>
      <c r="E478" s="73"/>
      <c r="F478" s="27"/>
      <c r="G478" s="54" t="e">
        <f t="shared" si="7"/>
        <v>#DIV/0!</v>
      </c>
    </row>
    <row r="479" spans="1:7" ht="63.75" thickBot="1" x14ac:dyDescent="0.3">
      <c r="A479" s="39">
        <v>354</v>
      </c>
      <c r="B479" s="39">
        <v>1</v>
      </c>
      <c r="C479" s="31" t="s">
        <v>454</v>
      </c>
      <c r="D479" s="16" t="s">
        <v>340</v>
      </c>
      <c r="E479" s="90">
        <v>4</v>
      </c>
      <c r="F479" s="89">
        <v>1089</v>
      </c>
      <c r="G479" s="54">
        <f t="shared" si="7"/>
        <v>272.25</v>
      </c>
    </row>
    <row r="480" spans="1:7" ht="63.75" thickBot="1" x14ac:dyDescent="0.3">
      <c r="A480" s="39">
        <v>356</v>
      </c>
      <c r="B480" s="39">
        <v>1</v>
      </c>
      <c r="C480" s="60" t="s">
        <v>456</v>
      </c>
      <c r="D480" s="16" t="s">
        <v>455</v>
      </c>
      <c r="E480" s="90">
        <v>3</v>
      </c>
      <c r="F480" s="89">
        <v>778</v>
      </c>
      <c r="G480" s="54">
        <f t="shared" si="7"/>
        <v>259.33333333333331</v>
      </c>
    </row>
    <row r="481" spans="7:7" ht="16.5" thickBot="1" x14ac:dyDescent="0.3">
      <c r="G481" s="54" t="e">
        <f t="shared" si="7"/>
        <v>#DIV/0!</v>
      </c>
    </row>
    <row r="482" spans="7:7" ht="16.5" thickBot="1" x14ac:dyDescent="0.3">
      <c r="G482" s="54" t="e">
        <f t="shared" si="7"/>
        <v>#DIV/0!</v>
      </c>
    </row>
    <row r="483" spans="7:7" ht="15.75" x14ac:dyDescent="0.25">
      <c r="G483" s="54" t="e">
        <f t="shared" si="7"/>
        <v>#DIV/0!</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Foglio1</vt:lpstr>
      <vt:lpstr>Foglio2</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adalgisa greco</dc:creator>
  <cp:lastModifiedBy>adalgisa greco</cp:lastModifiedBy>
  <cp:lastPrinted>2022-03-31T09:23:36Z</cp:lastPrinted>
  <dcterms:created xsi:type="dcterms:W3CDTF">2017-07-10T10:30:15Z</dcterms:created>
  <dcterms:modified xsi:type="dcterms:W3CDTF">2022-05-10T07:16:50Z</dcterms:modified>
</cp:coreProperties>
</file>